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F:\LĨNH VỰC BTXH NĂM 2026\báo cáo BTXH năm 2026\"/>
    </mc:Choice>
  </mc:AlternateContent>
  <xr:revisionPtr revIDLastSave="0" documentId="8_{FF58037B-7D34-4197-94FB-2BE8099A0B52}" xr6:coauthVersionLast="47" xr6:coauthVersionMax="47" xr10:uidLastSave="{00000000-0000-0000-0000-000000000000}"/>
  <bookViews>
    <workbookView xWindow="-108" yWindow="-108" windowWidth="23256" windowHeight="12456" activeTab="3" xr2:uid="{00000000-000D-0000-FFFF-FFFF00000000}"/>
  </bookViews>
  <sheets>
    <sheet name="Biểu 01 - Cấp xã" sheetId="2" r:id="rId1"/>
    <sheet name="Sheet1" sheetId="6" r:id="rId2"/>
    <sheet name="Biểu 02 - Cơ sở TGXH" sheetId="5" r:id="rId3"/>
    <sheet name="Biểu 03 - Tổng hợp" sheetId="4" r:id="rId4"/>
    <sheet name="Hướng dẫn" sheetId="1"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5" i="6" l="1"/>
  <c r="Q5" i="6"/>
  <c r="M6" i="6"/>
  <c r="N6" i="6" s="1"/>
  <c r="O6" i="6"/>
  <c r="P6" i="6" s="1"/>
  <c r="M7" i="6"/>
  <c r="N7" i="6" s="1"/>
  <c r="O7" i="6"/>
  <c r="P7" i="6"/>
  <c r="M8" i="6"/>
  <c r="N8" i="6"/>
  <c r="O8" i="6"/>
  <c r="P8" i="6" s="1"/>
  <c r="M9" i="6"/>
  <c r="N9" i="6" s="1"/>
  <c r="O9" i="6"/>
  <c r="P9" i="6" s="1"/>
  <c r="M10" i="6"/>
  <c r="N10" i="6" s="1"/>
  <c r="O10" i="6"/>
  <c r="P10" i="6" s="1"/>
  <c r="M11" i="6"/>
  <c r="N11" i="6" s="1"/>
  <c r="O11" i="6"/>
  <c r="P11" i="6" s="1"/>
  <c r="M12" i="6"/>
  <c r="N12" i="6" s="1"/>
  <c r="O12" i="6"/>
  <c r="P12" i="6" s="1"/>
  <c r="M13" i="6"/>
  <c r="N13" i="6" s="1"/>
  <c r="O13" i="6"/>
  <c r="P13" i="6" s="1"/>
  <c r="M14" i="6"/>
  <c r="N14" i="6" s="1"/>
  <c r="O14" i="6"/>
  <c r="P14" i="6" s="1"/>
  <c r="M15" i="6"/>
  <c r="N15" i="6" s="1"/>
  <c r="O15" i="6"/>
  <c r="P15" i="6" s="1"/>
  <c r="M16" i="6"/>
  <c r="N16" i="6" s="1"/>
  <c r="O16" i="6"/>
  <c r="P16" i="6" s="1"/>
  <c r="M17" i="6"/>
  <c r="N17" i="6" s="1"/>
  <c r="O17" i="6"/>
  <c r="P17" i="6" s="1"/>
  <c r="M18" i="6"/>
  <c r="N18" i="6" s="1"/>
  <c r="O18" i="6"/>
  <c r="P18" i="6" s="1"/>
  <c r="M19" i="6"/>
  <c r="N19" i="6" s="1"/>
  <c r="O19" i="6"/>
  <c r="P19" i="6" s="1"/>
  <c r="M20" i="6"/>
  <c r="N20" i="6" s="1"/>
  <c r="O20" i="6"/>
  <c r="P20" i="6" s="1"/>
  <c r="M21" i="6"/>
  <c r="M22" i="6"/>
  <c r="N22" i="6" s="1"/>
  <c r="N21" i="6" s="1"/>
  <c r="O22" i="6"/>
  <c r="P22" i="6" s="1"/>
  <c r="M23" i="6"/>
  <c r="M24" i="6"/>
  <c r="N24" i="6" s="1"/>
  <c r="O24" i="6"/>
  <c r="P24" i="6" s="1"/>
  <c r="M25" i="6"/>
  <c r="N25" i="6" s="1"/>
  <c r="O25" i="6"/>
  <c r="P25" i="6" s="1"/>
  <c r="M26" i="6"/>
  <c r="N26" i="6" s="1"/>
  <c r="O26" i="6"/>
  <c r="P26" i="6" s="1"/>
  <c r="M27" i="6"/>
  <c r="N27" i="6"/>
  <c r="O27" i="6"/>
  <c r="P27" i="6" s="1"/>
  <c r="M28" i="6"/>
  <c r="N28" i="6" s="1"/>
  <c r="O28" i="6"/>
  <c r="P28" i="6" s="1"/>
  <c r="M29" i="6"/>
  <c r="N29" i="6" s="1"/>
  <c r="O29" i="6"/>
  <c r="P29" i="6" s="1"/>
  <c r="M30" i="6"/>
  <c r="N30" i="6" s="1"/>
  <c r="O30" i="6"/>
  <c r="P30" i="6" s="1"/>
  <c r="M31" i="6"/>
  <c r="M32" i="6"/>
  <c r="N32" i="6" s="1"/>
  <c r="O32" i="6"/>
  <c r="P32" i="6" s="1"/>
  <c r="M33" i="6"/>
  <c r="N33" i="6" s="1"/>
  <c r="O33" i="6"/>
  <c r="P33" i="6" s="1"/>
  <c r="H34" i="6"/>
  <c r="N23" i="6" l="1"/>
  <c r="N31" i="6"/>
  <c r="P5" i="6"/>
  <c r="P35" i="6"/>
  <c r="N5" i="6"/>
  <c r="N34" i="6" l="1"/>
  <c r="O5" i="2" l="1"/>
  <c r="H34" i="2" l="1"/>
  <c r="M6" i="2"/>
  <c r="N6" i="2" s="1"/>
  <c r="M7" i="5"/>
  <c r="N7" i="5" s="1"/>
  <c r="M6" i="5"/>
  <c r="N6" i="5" s="1"/>
  <c r="I12" i="4"/>
  <c r="D12" i="4"/>
  <c r="C12" i="4"/>
  <c r="E11" i="4"/>
  <c r="H11" i="4" s="1"/>
  <c r="E10" i="4"/>
  <c r="H10" i="4" s="1"/>
  <c r="E9" i="4"/>
  <c r="G9" i="4" s="1"/>
  <c r="E8" i="4"/>
  <c r="G8" i="4" s="1"/>
  <c r="E7" i="4"/>
  <c r="E6" i="4"/>
  <c r="H6" i="4" s="1"/>
  <c r="M33" i="2"/>
  <c r="N33" i="2" s="1"/>
  <c r="M32" i="2"/>
  <c r="N32" i="2" s="1"/>
  <c r="M30" i="2"/>
  <c r="N30" i="2" s="1"/>
  <c r="M29" i="2"/>
  <c r="N29" i="2" s="1"/>
  <c r="M28" i="2"/>
  <c r="N28" i="2" s="1"/>
  <c r="M27" i="2"/>
  <c r="N27" i="2" s="1"/>
  <c r="M26" i="2"/>
  <c r="N26" i="2" s="1"/>
  <c r="M25" i="2"/>
  <c r="N25" i="2" s="1"/>
  <c r="M24" i="2"/>
  <c r="N24" i="2" s="1"/>
  <c r="M22" i="2"/>
  <c r="N22" i="2" s="1"/>
  <c r="M20" i="2"/>
  <c r="N20" i="2" s="1"/>
  <c r="M19" i="2"/>
  <c r="N19" i="2" s="1"/>
  <c r="M18" i="2"/>
  <c r="N18" i="2" s="1"/>
  <c r="M17" i="2"/>
  <c r="N17" i="2" s="1"/>
  <c r="M16" i="2"/>
  <c r="N16" i="2" s="1"/>
  <c r="M15" i="2"/>
  <c r="N15" i="2" s="1"/>
  <c r="M14" i="2"/>
  <c r="N14" i="2" s="1"/>
  <c r="M13" i="2"/>
  <c r="N13" i="2" s="1"/>
  <c r="M12" i="2"/>
  <c r="N12" i="2" s="1"/>
  <c r="M11" i="2"/>
  <c r="N11" i="2" s="1"/>
  <c r="M10" i="2"/>
  <c r="N10" i="2" s="1"/>
  <c r="M9" i="2"/>
  <c r="N9" i="2" s="1"/>
  <c r="M8" i="2"/>
  <c r="N8" i="2" s="1"/>
  <c r="M7" i="2"/>
  <c r="N7" i="2" s="1"/>
  <c r="N12" i="5" l="1"/>
  <c r="N35" i="2"/>
  <c r="N5" i="2"/>
  <c r="H7" i="4"/>
  <c r="H8" i="4"/>
  <c r="H9" i="4"/>
  <c r="E12" i="4"/>
  <c r="G12" i="4"/>
  <c r="F12" i="4"/>
  <c r="H12" i="4" l="1"/>
</calcChain>
</file>

<file path=xl/sharedStrings.xml><?xml version="1.0" encoding="utf-8"?>
<sst xmlns="http://schemas.openxmlformats.org/spreadsheetml/2006/main" count="269" uniqueCount="119">
  <si>
    <t>BIỂU 01. TỔNG HỢP KINH PHÍ TĂNG THÊM THỰC HIỆN NGHỊ ĐỊNH SỐ 335/2026/NĐ-CP TẠI XÃ/PHƯỜNG</t>
  </si>
  <si>
    <t>(Kèm theo Công văn số .../SYT-BTXH-PCTNXH ngày .../9/2026 của Sở Y tế Hà Tĩnh)</t>
  </si>
  <si>
    <t>Đơn vị: ............................................................   |   Thời kỳ tính: từ 01/7/2026 đến 31/12/2026   |   ĐVT kinh phí: đồng</t>
  </si>
  <si>
    <t>TT</t>
  </si>
  <si>
    <t>Nhóm đối tượng/chế độ</t>
  </si>
  <si>
    <t>Hệ số</t>
  </si>
  <si>
    <t>Ghi chú</t>
  </si>
  <si>
    <t>I</t>
  </si>
  <si>
    <t>TRỢ CẤP XÃ HỘI HẰNG THÁNG TẠI CỘNG ĐỒNG</t>
  </si>
  <si>
    <t>1a</t>
  </si>
  <si>
    <t>Trẻ em dưới 04 tuổi không có nguồn nuôi dưỡng</t>
  </si>
  <si>
    <t>2,5</t>
  </si>
  <si>
    <t>1b</t>
  </si>
  <si>
    <t>Trẻ em từ đủ 04 tuổi trở lên không có nguồn nuôi dưỡng</t>
  </si>
  <si>
    <t>1,5</t>
  </si>
  <si>
    <t>2</t>
  </si>
  <si>
    <t>Người từ đủ 16 tuổi thuộc diện không có nguồn nuôi dưỡng đang tiếp tục học theo quy định</t>
  </si>
  <si>
    <t>3a</t>
  </si>
  <si>
    <t>Trẻ em nhiễm HIV/AIDS thuộc hộ nghèo dưới 04 tuổi</t>
  </si>
  <si>
    <t>3b</t>
  </si>
  <si>
    <t>Trẻ em nhiễm HIV/AIDS thuộc hộ nghèo từ đủ 04 tuổi đến dưới 16 tuổi</t>
  </si>
  <si>
    <t>2,0</t>
  </si>
  <si>
    <t>4</t>
  </si>
  <si>
    <t>Người đơn thân thuộc hộ nghèo, cận nghèo nuôi con (tính theo mỗi con)</t>
  </si>
  <si>
    <t>1,0</t>
  </si>
  <si>
    <t>5a</t>
  </si>
  <si>
    <t>Người cao tuổi thuộc điểm a khoản 5 Điều 5, từ đủ 60 đến dưới 75 tuổi</t>
  </si>
  <si>
    <t>5b</t>
  </si>
  <si>
    <t>Người cao tuổi thuộc điểm a khoản 5 Điều 5, từ đủ 75 tuổi trở lên</t>
  </si>
  <si>
    <t>5c</t>
  </si>
  <si>
    <t>Người cao tuổi thuộc điểm b khoản 5 Điều 5, có người nhận chăm sóc, nuôi dưỡng tại cộng đồng</t>
  </si>
  <si>
    <t>3,0</t>
  </si>
  <si>
    <t>6a</t>
  </si>
  <si>
    <t>Người khuyết tật đặc biệt nặng (không thuộc nhóm trẻ em/người cao tuổi)</t>
  </si>
  <si>
    <t>6b</t>
  </si>
  <si>
    <t>Trẻ em khuyết tật đặc biệt nặng hoặc người cao tuổi là người khuyết tật đặc biệt nặng</t>
  </si>
  <si>
    <t>6c</t>
  </si>
  <si>
    <t>Người khuyết tật nặng (không thuộc nhóm trẻ em/người cao tuổi)</t>
  </si>
  <si>
    <t>6d</t>
  </si>
  <si>
    <t>Trẻ em khuyết tật nặng hoặc người cao tuổi là người khuyết tật nặng</t>
  </si>
  <si>
    <t>7</t>
  </si>
  <si>
    <t>Trẻ em dưới 03 tuổi thuộc hộ nghèo/cận nghèo tại địa bàn đặc biệt khó khăn theo quy định</t>
  </si>
  <si>
    <t>8</t>
  </si>
  <si>
    <t>Người nhiễm HIV/AIDS thuộc hộ nghèo không có tiền lương, tiền công, lương hưu, trợ cấp BHXH hằng tháng</t>
  </si>
  <si>
    <t>II</t>
  </si>
  <si>
    <t>TRỢ CẤP HƯU TRÍ XÃ HỘI</t>
  </si>
  <si>
    <t>1</t>
  </si>
  <si>
    <t>Người hưởng trợ cấp hưu trí xã hội</t>
  </si>
  <si>
    <t>III</t>
  </si>
  <si>
    <t>HỖ TRỢ KINH PHÍ NHẬN CHĂM SÓC, NUÔI DƯỠNG HẰNG THÁNG</t>
  </si>
  <si>
    <t>Nhận chăm sóc, nuôi dưỡng trẻ em dưới 04 tuổi thuộc khoản 1 Điều 5</t>
  </si>
  <si>
    <t>Nhận chăm sóc, nuôi dưỡng trẻ em từ đủ 04 đến dưới 16 tuổi; người cao tuổi thuộc điểm b khoản 5 Điều 5</t>
  </si>
  <si>
    <t>3</t>
  </si>
  <si>
    <t>NKT đặc biệt nặng/nặng đang mang thai hoặc nuôi 01 con dưới 36 tháng tuổi</t>
  </si>
  <si>
    <t>NKT đặc biệt nặng/nặng đang mang thai và nuôi 01 con dưới 36 tháng hoặc nuôi từ 02 con dưới 36 tháng</t>
  </si>
  <si>
    <t>5</t>
  </si>
  <si>
    <t>Hộ gia đình trực tiếp chăm sóc, nuôi dưỡng mỗi người khuyết tật đặc biệt nặng</t>
  </si>
  <si>
    <t>6</t>
  </si>
  <si>
    <t>Hộ gia đình/cá nhân nhận chăm sóc, nuôi dưỡng mỗi người khuyết tật đặc biệt nặng</t>
  </si>
  <si>
    <t>Hộ gia đình/cá nhân nhận chăm sóc, nuôi dưỡng mỗi trẻ em khuyết tật đặc biệt nặng</t>
  </si>
  <si>
    <t>IV</t>
  </si>
  <si>
    <t>HỖ TRỢ CHI PHÍ MAI TÁNG</t>
  </si>
  <si>
    <t>Mai táng phí đối tượng trợ giúp xã hội (20 lần mức chuẩn)</t>
  </si>
  <si>
    <t>Mai táng phí đối tượng hưởng trợ cấp hưu trí xã hội (20 lần mức trợ cấp hưu trí xã hội)</t>
  </si>
  <si>
    <t>TỔNG KINH PHÍ TĂNG THÊM</t>
  </si>
  <si>
    <t>BIỂU 03. TỔNG HỢP NHU CẦU KINH PHÍ THỰC HIỆN NGHỊ ĐỊNH SỐ 335/2026/NĐ-CP NĂM 2026</t>
  </si>
  <si>
    <t>Nội dung/đơn vị</t>
  </si>
  <si>
    <t>Dự toán đã được giao</t>
  </si>
  <si>
    <t>Kinh phí đã thực hiện đến thời điểm báo cáo</t>
  </si>
  <si>
    <t>Kinh phí còn có thể sử dụng</t>
  </si>
  <si>
    <t>Trợ cấp xã hội hằng tháng tại cộng đồng</t>
  </si>
  <si>
    <t>Trợ cấp hưu trí xã hội</t>
  </si>
  <si>
    <t>Hỗ trợ kinh phí nhận chăm sóc, nuôi dưỡng</t>
  </si>
  <si>
    <t>Hỗ trợ chi phí mai táng</t>
  </si>
  <si>
    <t>Cơ sở trợ giúp xã hội (nếu đơn vị báo cáo có)</t>
  </si>
  <si>
    <t>Chi phí dịch vụ chi trả và nội dung liên quan (nếu phát sinh theo hợp đồng/quy định)</t>
  </si>
  <si>
    <t>TỔNG CỘNG</t>
  </si>
  <si>
    <t>HƯỚNG DẪN LẬP BIỂU NHU CẦU KINH PHÍ THỰC HIỆN NGHỊ ĐỊNH SỐ 335/2026/NĐ-CP</t>
  </si>
  <si>
    <t>Nội dung</t>
  </si>
  <si>
    <t>Hướng dẫn</t>
  </si>
  <si>
    <t>Mức chuẩn trợ giúp xã hội theo Nghị định số 335/2026/NĐ-CP là 540.000 đồng/tháng; mức chuẩn trước điều chỉnh là 500.000 đồng/tháng.</t>
  </si>
  <si>
    <t>Đối tượng đang hưởng chính sách theo Nghị định số 20/2021/NĐ-CP và Nghị định số 176/2025/NĐ-CP được chuyển sang mức tương ứng theo Nghị định số 335/2026/NĐ-CP từ ngày 01/7/2026 theo quy định chuyển tiếp. Đối tượng phát sinh mới xác định thời điểm hưởng theo quyết định của cơ quan có thẩm quyền và quy định của Nghị định.</t>
  </si>
  <si>
    <t>Kinh phí tăng thêm được xác định trên cơ sở chênh lệch giữa mức hưởng theo Nghị định số 335/2026/NĐ-CP và mức hưởng trước khi điều chỉnh, nhân với số lượt-tháng hoặc số trường hợp thực tế thuộc phạm vi điều khoản chuyển tiếp.</t>
  </si>
  <si>
    <t>Tại Biểu 03, “Nhu cầu kinh phí còn lại đến 31/12/2026” phải bao gồm cả phần kinh phí tăng thêm do thực hiện Nghị định số 335/2026/NĐ-CP. Không cộng lại cột “Kinh phí tăng thêm” khi xác định số đề nghị bổ sung.</t>
  </si>
  <si>
    <t>Đơn vị báo cáo chịu trách nhiệm trước pháp luật và cơ quan có thẩm quyền về tính đầy đủ, chính xác của số lượng đối tượng, chế độ, mức hưởng, thời gian hưởng và nhu cầu kinh phí báo cáo.</t>
  </si>
  <si>
    <t>Mức hưởng trước khi điều chỉnh
(đồng/người/tháng hoặc đồng/trường hợp)</t>
  </si>
  <si>
    <t>Mức hưởng theo NĐ 335/2026/NĐ-CP
(đồng/người/tháng hoặc đồng/trường hợp)</t>
  </si>
  <si>
    <t>Chênh lệch
(đồng/người/tháng hoặc đồng/trường hợp)</t>
  </si>
  <si>
    <t>Tháng 7</t>
  </si>
  <si>
    <t>Tháng 8</t>
  </si>
  <si>
    <t>Tháng 9</t>
  </si>
  <si>
    <t>Tháng 10</t>
  </si>
  <si>
    <t>Tháng 11</t>
  </si>
  <si>
    <t>Tháng 12</t>
  </si>
  <si>
    <t>Tổng số lượt-tháng/
số trường hợp</t>
  </si>
  <si>
    <t>Kinh phí tăng thêm
(đồng)</t>
  </si>
  <si>
    <t>Nhu cầu kinh phí còn lại đến 31/12/2026
(đã bao gồm kinh phí tăng thêm tại cột F)</t>
  </si>
  <si>
    <t>Đề nghị bổ sung</t>
  </si>
  <si>
    <t>Nguồn khác có thể sử dụng (nếu có)</t>
  </si>
  <si>
    <t>BIỂU 02. TỔNG HỢP KINH PHÍ TĂNG THÊM THỰC HIỆN NGHỊ ĐỊNH SỐ 335/2026/NĐ-CP TẠI CƠ SỞ TRỢ GIÚP XÃ HỘI</t>
  </si>
  <si>
    <t>Mức hưởng trước khi điều chỉnh
(đồng/người/tháng)</t>
  </si>
  <si>
    <t>Mức hưởng theo NĐ 335/2026/NĐ-CP
(đồng/người/tháng)</t>
  </si>
  <si>
    <t>Chênh lệch
(đồng/người/tháng)</t>
  </si>
  <si>
    <t>Tổng lượt-tháng</t>
  </si>
  <si>
    <t>TRỢ CẤP NUÔI DƯỠNG HẰNG THÁNG</t>
  </si>
  <si>
    <t>Trẻ em dưới 04 tuổi được chăm sóc, nuôi dưỡng tại cơ sở trợ giúp xã hội</t>
  </si>
  <si>
    <t>5,0</t>
  </si>
  <si>
    <t>Đối tượng từ đủ 04 tuổi trở lên được chăm sóc, nuôi dưỡng tại cơ sở trợ giúp xã hội</t>
  </si>
  <si>
    <t>4,0</t>
  </si>
  <si>
    <t>CÁC KHOẢN CHI KHÁC TÍNH THEO MỨC CHUẨN (NẾU PHÁT SINH CHÊNH LỆCH TĂNG THÊM)</t>
  </si>
  <si>
    <t>Kinh phí mua sắm tư trang, vật dụng phục vụ sinh hoạt thường ngày; thuốc chữa bệnh thông thường và các khoản khác tính theo mức chuẩn theo quy định</t>
  </si>
  <si>
    <t>Các khoản hỗ trợ khác tại cơ sở trợ giúp xã hội có mức hưởng được xác định theo mức chuẩn trợ giúp xã hội và thuộc phạm vi điều khoản chuyển tiếp (nếu có)</t>
  </si>
  <si>
    <t>Ghi chú: Cột 6 phản ánh toàn bộ nhu cầu kinh phí còn phải chi từ thời điểm báo cáo đến 31/12/2026 và đã bao gồm phần tăng thêm do thực hiện Nghị định số 335/2026/NĐ-CP tại cột 7. Cột 8 được xác định sau khi trừ kinh phí còn có thể sử dụng và nguồn khác, tránh tính trùng phần kinh phí tăng thêm.</t>
  </si>
  <si>
    <t>Trong đó: Kinh phí tăng thêm theo NĐ số 335</t>
  </si>
  <si>
    <r>
      <rPr>
        <sz val="11"/>
        <rFont val="Times New Roman"/>
        <family val="1"/>
      </rPr>
      <t>Đối với chế độ hằng tháng: nhập số đối tượng thực tế hưởng của từng tháng từ tháng 7 đến tháng 12/2026; không lấy một số đối tượng cố định nhân 6 tháng nếu trong kỳ có tăng, giảm. Đối với hỗ trợ chi phí mai táng: nhập số trường hợp phát sinh thực tế từng tháng.</t>
    </r>
  </si>
  <si>
    <r>
      <t xml:space="preserve">Ô màu vàng là ô đơn vị nhập số liệu; ô có công thức không sửa. </t>
    </r>
    <r>
      <rPr>
        <sz val="11"/>
        <rFont val="Times New Roman"/>
        <family val="1"/>
      </rPr>
      <t>Số liệu phải bảo đảm đúng đối tượng, mức hưởng và thời gian hưởng, không trùng lặp.</t>
    </r>
  </si>
  <si>
    <r>
      <t xml:space="preserve">Biểu 01 dùng cho UBND xã, phường; Biểu 02 dùng cho cơ sở trợ giúp xã hội; Biểu 03 dùng để tổng hợp nhu cầu </t>
    </r>
    <r>
      <rPr>
        <sz val="11"/>
        <rFont val="Times New Roman"/>
        <family val="1"/>
      </rPr>
      <t>kinh phí thực hiện Nghị định số 335/2026/NĐ-CP năm 2026.</t>
    </r>
  </si>
  <si>
    <t>Đơn vị: UBND xã Cẩm Xuyên  |   Thời kỳ tính: từ 01/7/2026 đến 31/12/2026   |   ĐVT kinh phí: đồng</t>
  </si>
  <si>
    <t>Đơn vị báo cáo:UBND xã Cẩm Xuyên   |   ĐVT: đồng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</si>
</sst>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7">
    <font>
      <sz val="11"/>
      <name val="Carlito"/>
    </font>
    <font>
      <sz val="11"/>
      <name val="Times New Roman"/>
      <family val="1"/>
    </font>
    <font>
      <b/>
      <sz val="12"/>
      <name val="Times New Roman"/>
      <family val="1"/>
    </font>
    <font>
      <sz val="12"/>
      <name val="Times New Roman"/>
      <family val="1"/>
    </font>
    <font>
      <b/>
      <sz val="10"/>
      <name val="Times New Roman"/>
      <family val="1"/>
    </font>
    <font>
      <sz val="10"/>
      <name val="Times New Roman"/>
      <family val="1"/>
    </font>
    <font>
      <b/>
      <i/>
      <sz val="10"/>
      <name val="Times New Roman"/>
      <family val="1"/>
    </font>
    <font>
      <i/>
      <sz val="10"/>
      <name val="Times New Roman"/>
      <family val="1"/>
    </font>
    <font>
      <b/>
      <sz val="14"/>
      <name val="Times New Roman"/>
      <family val="1"/>
    </font>
    <font>
      <b/>
      <sz val="11"/>
      <color rgb="FFFFFFFF"/>
      <name val="Times New Roman"/>
      <family val="1"/>
    </font>
    <font>
      <sz val="11"/>
      <name val="Times New Roman"/>
      <family val="1"/>
    </font>
    <font>
      <sz val="11"/>
      <color rgb="FF00B050"/>
      <name val="Times New Roman"/>
      <family val="1"/>
    </font>
    <font>
      <b/>
      <sz val="11"/>
      <name val="Times New Roman"/>
      <family val="1"/>
    </font>
    <font>
      <b/>
      <sz val="13"/>
      <name val="Times New Roman"/>
      <family val="1"/>
    </font>
    <font>
      <i/>
      <sz val="11"/>
      <name val="Times New Roman"/>
      <family val="1"/>
    </font>
    <font>
      <sz val="10"/>
      <name val="Times New Roman"/>
      <family val="1"/>
    </font>
    <font>
      <sz val="12"/>
      <name val="Times New Roman"/>
      <family val="1"/>
    </font>
    <font>
      <b/>
      <i/>
      <sz val="10"/>
      <name val="Times New Roman"/>
      <family val="1"/>
    </font>
    <font>
      <i/>
      <sz val="10"/>
      <name val="Times New Roman"/>
      <family val="1"/>
    </font>
    <font>
      <b/>
      <sz val="11"/>
      <color rgb="FFFFFFFF"/>
      <name val="Times New Roman"/>
      <family val="1"/>
    </font>
    <font>
      <i/>
      <sz val="11"/>
      <color rgb="FF00B050"/>
      <name val="Times New Roman"/>
      <family val="1"/>
    </font>
    <font>
      <b/>
      <sz val="12"/>
      <name val="Times New Roman"/>
      <family val="1"/>
    </font>
    <font>
      <b/>
      <sz val="11"/>
      <name val="Times New Roman"/>
      <family val="1"/>
      <charset val="163"/>
    </font>
    <font>
      <sz val="11"/>
      <name val="Times New Roman"/>
      <family val="1"/>
      <charset val="163"/>
    </font>
    <font>
      <sz val="11"/>
      <name val="Carlito"/>
      <charset val="163"/>
    </font>
    <font>
      <sz val="10"/>
      <color rgb="FFFF0000"/>
      <name val="Times New Roman"/>
      <family val="1"/>
    </font>
    <font>
      <sz val="10"/>
      <color theme="1"/>
      <name val="Times New Roman"/>
      <family val="1"/>
    </font>
  </fonts>
  <fills count="8">
    <fill>
      <patternFill patternType="none"/>
    </fill>
    <fill>
      <patternFill patternType="gray125"/>
    </fill>
    <fill>
      <patternFill patternType="solid">
        <fgColor rgb="FFD9EAF7"/>
      </patternFill>
    </fill>
    <fill>
      <patternFill patternType="solid">
        <fgColor rgb="FFD9EAD3"/>
      </patternFill>
    </fill>
    <fill>
      <patternFill patternType="solid">
        <fgColor rgb="FF1F4E78"/>
      </patternFill>
    </fill>
    <fill>
      <patternFill patternType="solid">
        <fgColor rgb="FFFFF2CC"/>
      </patternFill>
    </fill>
    <fill>
      <patternFill patternType="solid">
        <fgColor rgb="FFD9EAF7"/>
      </patternFill>
    </fill>
    <fill>
      <patternFill patternType="solid">
        <fgColor rgb="FFE2F0D9"/>
      </patternFill>
    </fill>
  </fills>
  <borders count="14">
    <border>
      <left/>
      <right/>
      <top/>
      <bottom/>
      <diagonal/>
    </border>
    <border>
      <left/>
      <right/>
      <top/>
      <bottom/>
      <diagonal/>
    </border>
    <border>
      <left style="thin">
        <color indexed="64"/>
      </left>
      <right style="thin">
        <color indexed="64"/>
      </right>
      <top style="thin">
        <color indexed="64"/>
      </top>
      <bottom style="thin">
        <color indexed="64"/>
      </bottom>
      <diagonal/>
    </border>
    <border>
      <left/>
      <right/>
      <top/>
      <bottom/>
      <diagonal/>
    </border>
    <border>
      <left style="thin">
        <color indexed="64"/>
      </left>
      <right style="thin">
        <color indexed="64"/>
      </right>
      <top style="thin">
        <color indexed="64"/>
      </top>
      <bottom style="thin">
        <color indexed="64"/>
      </bottom>
      <diagonal/>
    </border>
    <border>
      <left style="thin">
        <color rgb="FF808080"/>
      </left>
      <right/>
      <top style="thin">
        <color rgb="FF808080"/>
      </top>
      <bottom style="thin">
        <color indexed="64"/>
      </bottom>
      <diagonal/>
    </border>
    <border>
      <left/>
      <right style="thin">
        <color rgb="FF808080"/>
      </right>
      <top style="thin">
        <color rgb="FF808080"/>
      </top>
      <bottom style="thin">
        <color indexed="64"/>
      </bottom>
      <diagonal/>
    </border>
    <border>
      <left style="thin">
        <color rgb="FF808080"/>
      </left>
      <right style="thin">
        <color indexed="64"/>
      </right>
      <top style="thin">
        <color indexed="64"/>
      </top>
      <bottom style="thin">
        <color indexed="64"/>
      </bottom>
      <diagonal/>
    </border>
    <border>
      <left style="thin">
        <color indexed="64"/>
      </left>
      <right style="thin">
        <color rgb="FF808080"/>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89">
    <xf numFmtId="0" fontId="0" fillId="0" borderId="0" xfId="0"/>
    <xf numFmtId="0" fontId="2" fillId="2" borderId="2" xfId="0" applyFont="1" applyFill="1" applyBorder="1" applyAlignment="1">
      <alignment horizontal="center" vertical="center" wrapText="1"/>
    </xf>
    <xf numFmtId="0" fontId="3" fillId="0" borderId="2" xfId="0" applyFont="1" applyBorder="1" applyAlignment="1">
      <alignment vertical="center"/>
    </xf>
    <xf numFmtId="0" fontId="3" fillId="0" borderId="2" xfId="0" applyFont="1" applyBorder="1" applyAlignment="1">
      <alignment vertical="center" wrapText="1"/>
    </xf>
    <xf numFmtId="0" fontId="3" fillId="0" borderId="2" xfId="0" applyFont="1" applyBorder="1" applyAlignment="1">
      <alignment horizontal="center" vertical="center"/>
    </xf>
    <xf numFmtId="0" fontId="2" fillId="3" borderId="2" xfId="0" applyFont="1" applyFill="1" applyBorder="1" applyAlignment="1">
      <alignment vertical="center"/>
    </xf>
    <xf numFmtId="0" fontId="1" fillId="0" borderId="2" xfId="0" applyFont="1" applyBorder="1" applyAlignment="1">
      <alignment vertical="center"/>
    </xf>
    <xf numFmtId="0" fontId="0" fillId="0" borderId="0" xfId="0" applyAlignment="1">
      <alignment horizontal="center" vertical="center"/>
    </xf>
    <xf numFmtId="0" fontId="0" fillId="0" borderId="0" xfId="0" applyAlignment="1">
      <alignment vertical="center"/>
    </xf>
    <xf numFmtId="0" fontId="8" fillId="0" borderId="2" xfId="0" applyFont="1" applyBorder="1" applyAlignment="1">
      <alignment horizontal="center" vertical="center" wrapText="1"/>
    </xf>
    <xf numFmtId="0" fontId="9" fillId="4" borderId="7" xfId="0" applyFont="1" applyFill="1" applyBorder="1" applyAlignment="1">
      <alignment horizontal="center" vertical="center" wrapText="1"/>
    </xf>
    <xf numFmtId="0" fontId="1" fillId="0" borderId="7" xfId="0" applyFont="1" applyBorder="1" applyAlignment="1">
      <alignment horizontal="center" vertical="top" wrapText="1"/>
    </xf>
    <xf numFmtId="0" fontId="0" fillId="5" borderId="0" xfId="0" applyFill="1"/>
    <xf numFmtId="3" fontId="3" fillId="5" borderId="2" xfId="0" applyNumberFormat="1" applyFont="1" applyFill="1" applyBorder="1" applyAlignment="1">
      <alignment vertical="center"/>
    </xf>
    <xf numFmtId="3" fontId="3" fillId="7" borderId="2" xfId="0" applyNumberFormat="1" applyFont="1" applyFill="1" applyBorder="1" applyAlignment="1">
      <alignment vertical="center"/>
    </xf>
    <xf numFmtId="3" fontId="2" fillId="3" borderId="2" xfId="0" applyNumberFormat="1" applyFont="1" applyFill="1" applyBorder="1" applyAlignment="1">
      <alignment vertical="center"/>
    </xf>
    <xf numFmtId="0" fontId="11" fillId="0" borderId="4" xfId="0" applyFont="1" applyBorder="1" applyAlignment="1">
      <alignment horizontal="center" vertical="top"/>
    </xf>
    <xf numFmtId="0" fontId="12" fillId="6" borderId="4" xfId="0" applyFont="1" applyFill="1" applyBorder="1" applyAlignment="1">
      <alignment vertical="center"/>
    </xf>
    <xf numFmtId="0" fontId="12" fillId="6" borderId="4" xfId="0" applyFont="1" applyFill="1" applyBorder="1" applyAlignment="1">
      <alignment vertical="center" wrapText="1"/>
    </xf>
    <xf numFmtId="0" fontId="10" fillId="0" borderId="4" xfId="0" applyFont="1" applyBorder="1" applyAlignment="1">
      <alignment vertical="center"/>
    </xf>
    <xf numFmtId="0" fontId="10" fillId="0" borderId="4" xfId="0" applyFont="1" applyBorder="1" applyAlignment="1">
      <alignment vertical="center" wrapText="1"/>
    </xf>
    <xf numFmtId="3" fontId="10" fillId="0" borderId="4" xfId="0" applyNumberFormat="1" applyFont="1" applyBorder="1" applyAlignment="1">
      <alignment vertical="center"/>
    </xf>
    <xf numFmtId="0" fontId="10" fillId="5" borderId="4" xfId="0" applyFont="1" applyFill="1" applyBorder="1" applyAlignment="1">
      <alignment vertical="center"/>
    </xf>
    <xf numFmtId="3" fontId="12" fillId="6" borderId="4" xfId="0" applyNumberFormat="1" applyFont="1" applyFill="1" applyBorder="1" applyAlignment="1">
      <alignment vertical="center"/>
    </xf>
    <xf numFmtId="3" fontId="10" fillId="5" borderId="4" xfId="0" applyNumberFormat="1" applyFont="1" applyFill="1" applyBorder="1" applyAlignment="1">
      <alignment vertical="center"/>
    </xf>
    <xf numFmtId="0" fontId="11" fillId="0" borderId="7" xfId="0" applyFont="1" applyBorder="1" applyAlignment="1">
      <alignment horizontal="center" vertical="top" wrapText="1"/>
    </xf>
    <xf numFmtId="0" fontId="11" fillId="0" borderId="2" xfId="0" applyFont="1" applyBorder="1" applyAlignment="1">
      <alignment vertical="center"/>
    </xf>
    <xf numFmtId="0" fontId="16" fillId="0" borderId="2" xfId="0" applyFont="1" applyBorder="1" applyAlignment="1">
      <alignment horizontal="center" vertical="center"/>
    </xf>
    <xf numFmtId="0" fontId="16" fillId="0" borderId="2" xfId="0" applyFont="1" applyBorder="1" applyAlignment="1">
      <alignment vertical="center"/>
    </xf>
    <xf numFmtId="0" fontId="16" fillId="0" borderId="9" xfId="0" applyFont="1" applyBorder="1" applyAlignment="1">
      <alignment vertical="center"/>
    </xf>
    <xf numFmtId="0" fontId="17" fillId="2" borderId="4" xfId="0" applyFont="1" applyFill="1" applyBorder="1" applyAlignment="1">
      <alignment horizontal="center" vertical="center" wrapText="1"/>
    </xf>
    <xf numFmtId="0" fontId="17" fillId="2" borderId="3" xfId="0" applyFont="1" applyFill="1" applyBorder="1" applyAlignment="1">
      <alignment horizontal="center" vertical="center" wrapText="1"/>
    </xf>
    <xf numFmtId="0" fontId="18" fillId="0" borderId="4" xfId="0" applyFont="1" applyBorder="1" applyAlignment="1">
      <alignment vertical="center"/>
    </xf>
    <xf numFmtId="0" fontId="19" fillId="4" borderId="4" xfId="0" applyFont="1" applyFill="1" applyBorder="1" applyAlignment="1">
      <alignment horizontal="center" vertical="center" wrapText="1"/>
    </xf>
    <xf numFmtId="0" fontId="10" fillId="0" borderId="0" xfId="0" applyFont="1"/>
    <xf numFmtId="0" fontId="21" fillId="2" borderId="2" xfId="0" applyFont="1" applyFill="1" applyBorder="1" applyAlignment="1">
      <alignment horizontal="center" vertical="center" wrapText="1"/>
    </xf>
    <xf numFmtId="0" fontId="22" fillId="4" borderId="8" xfId="0" applyFont="1" applyFill="1" applyBorder="1" applyAlignment="1">
      <alignment horizontal="center" vertical="center" wrapText="1"/>
    </xf>
    <xf numFmtId="0" fontId="23" fillId="0" borderId="8" xfId="0" applyFont="1" applyBorder="1" applyAlignment="1">
      <alignment vertical="center" wrapText="1"/>
    </xf>
    <xf numFmtId="0" fontId="23" fillId="0" borderId="4" xfId="0" applyFont="1" applyBorder="1" applyAlignment="1">
      <alignment wrapText="1"/>
    </xf>
    <xf numFmtId="0" fontId="24" fillId="0" borderId="0" xfId="0" applyFont="1" applyAlignment="1">
      <alignment vertical="center"/>
    </xf>
    <xf numFmtId="0" fontId="12" fillId="6" borderId="4" xfId="0" applyFont="1" applyFill="1" applyBorder="1" applyAlignment="1">
      <alignment horizontal="center" vertical="center"/>
    </xf>
    <xf numFmtId="0" fontId="10" fillId="0" borderId="4" xfId="0" applyFont="1" applyBorder="1" applyAlignment="1">
      <alignment horizontal="center" vertical="center"/>
    </xf>
    <xf numFmtId="3" fontId="10" fillId="0" borderId="4" xfId="0" applyNumberFormat="1" applyFont="1" applyBorder="1" applyAlignment="1">
      <alignment horizontal="center" vertical="center"/>
    </xf>
    <xf numFmtId="0" fontId="0" fillId="0" borderId="0" xfId="0" applyAlignment="1">
      <alignment horizontal="center"/>
    </xf>
    <xf numFmtId="0" fontId="13" fillId="0" borderId="0" xfId="0" applyFont="1" applyAlignment="1">
      <alignment horizontal="center" vertical="center" wrapText="1"/>
    </xf>
    <xf numFmtId="0" fontId="14" fillId="0" borderId="0" xfId="0" applyFont="1" applyAlignment="1">
      <alignment horizontal="center" vertical="center" wrapText="1"/>
    </xf>
    <xf numFmtId="0" fontId="12" fillId="6" borderId="4" xfId="0" applyFont="1" applyFill="1" applyBorder="1" applyAlignment="1">
      <alignment vertical="center"/>
    </xf>
    <xf numFmtId="0" fontId="2" fillId="0" borderId="2" xfId="0" applyFont="1" applyBorder="1" applyAlignment="1">
      <alignment horizontal="center" vertical="center" wrapText="1"/>
    </xf>
    <xf numFmtId="0" fontId="2" fillId="3" borderId="2" xfId="0" applyFont="1" applyFill="1" applyBorder="1" applyAlignment="1">
      <alignment vertical="center"/>
    </xf>
    <xf numFmtId="0" fontId="2" fillId="3" borderId="2" xfId="0" applyFont="1" applyFill="1" applyBorder="1" applyAlignment="1">
      <alignment vertical="center" wrapText="1"/>
    </xf>
    <xf numFmtId="3" fontId="2" fillId="3" borderId="2" xfId="0" applyNumberFormat="1" applyFont="1" applyFill="1" applyBorder="1" applyAlignment="1">
      <alignment vertical="center"/>
    </xf>
    <xf numFmtId="0" fontId="20" fillId="0" borderId="0" xfId="0" applyFont="1" applyAlignment="1">
      <alignment vertical="top" wrapText="1"/>
    </xf>
    <xf numFmtId="0" fontId="8" fillId="0" borderId="5" xfId="0" applyFont="1" applyBorder="1" applyAlignment="1">
      <alignment horizontal="center" vertical="center" wrapText="1"/>
    </xf>
    <xf numFmtId="0" fontId="8" fillId="0" borderId="6" xfId="0" applyFont="1" applyBorder="1" applyAlignment="1">
      <alignment horizontal="center" vertical="center" wrapText="1"/>
    </xf>
    <xf numFmtId="0" fontId="4" fillId="0" borderId="0" xfId="0" applyFont="1" applyFill="1" applyAlignment="1">
      <alignment horizontal="center" vertical="center" wrapText="1"/>
    </xf>
    <xf numFmtId="164" fontId="4" fillId="0" borderId="0" xfId="0" applyNumberFormat="1" applyFont="1" applyFill="1" applyAlignment="1">
      <alignment horizontal="center" vertical="center" wrapText="1"/>
    </xf>
    <xf numFmtId="0" fontId="5" fillId="0" borderId="0" xfId="0" applyFont="1" applyFill="1" applyAlignment="1">
      <alignment horizontal="center" vertical="center"/>
    </xf>
    <xf numFmtId="0" fontId="7"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2" xfId="0" applyFont="1" applyFill="1" applyBorder="1" applyAlignment="1">
      <alignment horizontal="left" vertical="center" wrapText="1"/>
    </xf>
    <xf numFmtId="3" fontId="4" fillId="0" borderId="2" xfId="0" applyNumberFormat="1" applyFont="1" applyFill="1" applyBorder="1" applyAlignment="1">
      <alignment horizontal="center" vertical="center" wrapText="1"/>
    </xf>
    <xf numFmtId="1" fontId="4" fillId="0" borderId="2" xfId="0" applyNumberFormat="1" applyFont="1" applyFill="1" applyBorder="1" applyAlignment="1">
      <alignment horizontal="center" vertical="center" wrapText="1"/>
    </xf>
    <xf numFmtId="0" fontId="5" fillId="0" borderId="2" xfId="0" applyFont="1" applyFill="1" applyBorder="1" applyAlignment="1">
      <alignment horizontal="center" vertical="center"/>
    </xf>
    <xf numFmtId="0" fontId="5" fillId="0" borderId="2" xfId="0" applyFont="1" applyFill="1" applyBorder="1" applyAlignment="1">
      <alignment horizontal="left" vertical="center" wrapText="1"/>
    </xf>
    <xf numFmtId="3" fontId="5" fillId="0" borderId="2" xfId="0" applyNumberFormat="1" applyFont="1" applyFill="1" applyBorder="1" applyAlignment="1">
      <alignment horizontal="center" vertical="center"/>
    </xf>
    <xf numFmtId="1" fontId="5" fillId="0" borderId="2" xfId="0" applyNumberFormat="1" applyFont="1" applyFill="1" applyBorder="1" applyAlignment="1">
      <alignment horizontal="center" vertical="center"/>
    </xf>
    <xf numFmtId="1" fontId="25" fillId="0" borderId="2" xfId="0" applyNumberFormat="1" applyFont="1" applyFill="1" applyBorder="1" applyAlignment="1">
      <alignment horizontal="center" vertical="center"/>
    </xf>
    <xf numFmtId="0" fontId="15" fillId="0" borderId="2" xfId="0" applyFont="1" applyFill="1" applyBorder="1" applyAlignment="1">
      <alignment horizontal="left" vertical="center" wrapText="1"/>
    </xf>
    <xf numFmtId="3" fontId="15" fillId="0" borderId="2" xfId="0" applyNumberFormat="1" applyFont="1" applyFill="1" applyBorder="1" applyAlignment="1">
      <alignment horizontal="center" vertical="center"/>
    </xf>
    <xf numFmtId="0" fontId="4" fillId="0" borderId="2" xfId="0" applyFont="1" applyFill="1" applyBorder="1" applyAlignment="1">
      <alignment horizontal="center" vertical="center"/>
    </xf>
    <xf numFmtId="0" fontId="4" fillId="0" borderId="2" xfId="0" applyFont="1" applyFill="1" applyBorder="1" applyAlignment="1">
      <alignment horizontal="center" vertical="center" wrapText="1"/>
    </xf>
    <xf numFmtId="3" fontId="4" fillId="0" borderId="2" xfId="0" applyNumberFormat="1" applyFont="1" applyFill="1" applyBorder="1" applyAlignment="1">
      <alignment horizontal="center" vertical="center"/>
    </xf>
    <xf numFmtId="1" fontId="4" fillId="0" borderId="2" xfId="0" applyNumberFormat="1" applyFont="1" applyFill="1" applyBorder="1" applyAlignment="1">
      <alignment horizontal="center" vertical="center"/>
    </xf>
    <xf numFmtId="3" fontId="4" fillId="0" borderId="2" xfId="0" applyNumberFormat="1" applyFont="1" applyFill="1" applyBorder="1" applyAlignment="1">
      <alignment horizontal="center" vertical="center"/>
    </xf>
    <xf numFmtId="0" fontId="4" fillId="0" borderId="2" xfId="0" applyFont="1" applyFill="1" applyBorder="1" applyAlignment="1">
      <alignment horizontal="center" vertical="center"/>
    </xf>
    <xf numFmtId="0" fontId="5" fillId="0" borderId="0" xfId="0" applyFont="1" applyFill="1" applyAlignment="1">
      <alignment horizontal="left" vertical="center"/>
    </xf>
    <xf numFmtId="0" fontId="26" fillId="0" borderId="2" xfId="0" applyFont="1" applyFill="1" applyBorder="1" applyAlignment="1">
      <alignment horizontal="center" vertical="center"/>
    </xf>
    <xf numFmtId="0" fontId="26" fillId="0" borderId="2" xfId="0" applyFont="1" applyFill="1" applyBorder="1" applyAlignment="1">
      <alignment horizontal="left" vertical="center" wrapText="1"/>
    </xf>
    <xf numFmtId="3" fontId="26" fillId="0" borderId="2" xfId="0" applyNumberFormat="1" applyFont="1" applyFill="1" applyBorder="1" applyAlignment="1">
      <alignment horizontal="center" vertical="center"/>
    </xf>
    <xf numFmtId="1" fontId="26" fillId="0" borderId="2" xfId="0" applyNumberFormat="1" applyFont="1" applyFill="1" applyBorder="1" applyAlignment="1">
      <alignment horizontal="center" vertical="center"/>
    </xf>
    <xf numFmtId="0" fontId="26" fillId="0" borderId="0" xfId="0" applyFont="1" applyFill="1" applyAlignment="1">
      <alignment horizontal="center" vertical="center"/>
    </xf>
    <xf numFmtId="0" fontId="4" fillId="0" borderId="4" xfId="0" applyFont="1" applyFill="1" applyBorder="1" applyAlignment="1">
      <alignment horizontal="center" vertical="center" wrapText="1"/>
    </xf>
    <xf numFmtId="1" fontId="4" fillId="0" borderId="4" xfId="0" applyNumberFormat="1" applyFont="1" applyFill="1" applyBorder="1" applyAlignment="1">
      <alignment horizontal="center" vertical="center" wrapText="1"/>
    </xf>
    <xf numFmtId="1" fontId="5" fillId="0" borderId="4" xfId="0" applyNumberFormat="1" applyFont="1" applyFill="1" applyBorder="1" applyAlignment="1">
      <alignment horizontal="center" vertical="center"/>
    </xf>
    <xf numFmtId="0" fontId="4" fillId="0" borderId="10"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12" xfId="0" applyFont="1" applyFill="1" applyBorder="1" applyAlignment="1">
      <alignment horizontal="center" vertical="center"/>
    </xf>
    <xf numFmtId="0" fontId="6" fillId="0" borderId="13"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microsoft.com/office/2017/10/relationships/person" Target="persons/person.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35"/>
  <sheetViews>
    <sheetView topLeftCell="B15" workbookViewId="0">
      <selection activeCell="K20" sqref="K20"/>
    </sheetView>
  </sheetViews>
  <sheetFormatPr defaultColWidth="8.69921875" defaultRowHeight="13.2"/>
  <cols>
    <col min="1" max="1" width="5.69921875" style="56" customWidth="1"/>
    <col min="2" max="2" width="27.09765625" style="76" customWidth="1"/>
    <col min="3" max="3" width="9" style="56" customWidth="1"/>
    <col min="4" max="6" width="18" style="56" customWidth="1"/>
    <col min="7" max="12" width="10" style="56" customWidth="1"/>
    <col min="13" max="14" width="17" style="56" customWidth="1"/>
    <col min="15" max="15" width="9.8984375" style="56" customWidth="1"/>
    <col min="16" max="16384" width="8.69921875" style="56"/>
  </cols>
  <sheetData>
    <row r="1" spans="1:15" ht="14.4" customHeight="1">
      <c r="A1" s="54" t="s">
        <v>0</v>
      </c>
      <c r="B1" s="54"/>
      <c r="C1" s="55"/>
      <c r="D1" s="54"/>
      <c r="E1" s="54"/>
      <c r="F1" s="54"/>
      <c r="G1" s="54"/>
      <c r="H1" s="54"/>
      <c r="I1" s="54"/>
      <c r="J1" s="54"/>
      <c r="K1" s="54"/>
      <c r="L1" s="54"/>
      <c r="M1" s="54"/>
      <c r="N1" s="54"/>
      <c r="O1" s="54"/>
    </row>
    <row r="2" spans="1:15" ht="16.05" customHeight="1">
      <c r="A2" s="57" t="s">
        <v>1</v>
      </c>
      <c r="B2" s="57"/>
      <c r="C2" s="57"/>
      <c r="D2" s="57"/>
      <c r="E2" s="57"/>
      <c r="F2" s="57"/>
      <c r="G2" s="57"/>
      <c r="H2" s="57"/>
      <c r="I2" s="57"/>
      <c r="J2" s="57"/>
      <c r="K2" s="57"/>
      <c r="L2" s="57"/>
      <c r="M2" s="57"/>
      <c r="N2" s="57"/>
      <c r="O2" s="57"/>
    </row>
    <row r="3" spans="1:15" ht="18.75" customHeight="1">
      <c r="A3" s="58" t="s">
        <v>117</v>
      </c>
      <c r="B3" s="58"/>
      <c r="C3" s="58"/>
      <c r="D3" s="58"/>
      <c r="E3" s="58"/>
      <c r="F3" s="58"/>
      <c r="G3" s="58"/>
      <c r="H3" s="58"/>
      <c r="I3" s="58"/>
      <c r="J3" s="58"/>
      <c r="K3" s="58"/>
      <c r="L3" s="58"/>
      <c r="M3" s="58"/>
      <c r="N3" s="58"/>
      <c r="O3" s="58"/>
    </row>
    <row r="4" spans="1:15" ht="52.8" customHeight="1">
      <c r="A4" s="59" t="s">
        <v>3</v>
      </c>
      <c r="B4" s="60" t="s">
        <v>4</v>
      </c>
      <c r="C4" s="59" t="s">
        <v>5</v>
      </c>
      <c r="D4" s="59" t="s">
        <v>85</v>
      </c>
      <c r="E4" s="59" t="s">
        <v>86</v>
      </c>
      <c r="F4" s="59" t="s">
        <v>87</v>
      </c>
      <c r="G4" s="59" t="s">
        <v>88</v>
      </c>
      <c r="H4" s="59" t="s">
        <v>89</v>
      </c>
      <c r="I4" s="59" t="s">
        <v>90</v>
      </c>
      <c r="J4" s="59" t="s">
        <v>91</v>
      </c>
      <c r="K4" s="59" t="s">
        <v>92</v>
      </c>
      <c r="L4" s="59" t="s">
        <v>93</v>
      </c>
      <c r="M4" s="59" t="s">
        <v>94</v>
      </c>
      <c r="N4" s="59" t="s">
        <v>95</v>
      </c>
      <c r="O4" s="59" t="s">
        <v>6</v>
      </c>
    </row>
    <row r="5" spans="1:15" ht="38.85" customHeight="1">
      <c r="A5" s="59" t="s">
        <v>7</v>
      </c>
      <c r="B5" s="60" t="s">
        <v>8</v>
      </c>
      <c r="C5" s="61"/>
      <c r="D5" s="61"/>
      <c r="E5" s="61"/>
      <c r="F5" s="61"/>
      <c r="G5" s="62"/>
      <c r="H5" s="62"/>
      <c r="I5" s="62"/>
      <c r="J5" s="62"/>
      <c r="K5" s="62"/>
      <c r="L5" s="62"/>
      <c r="M5" s="62"/>
      <c r="N5" s="62">
        <f t="shared" ref="N5" si="0">SUM(N6:N30)</f>
        <v>517540000</v>
      </c>
      <c r="O5" s="62">
        <f t="shared" ref="O5" si="1">SUM(O6:O30)</f>
        <v>0</v>
      </c>
    </row>
    <row r="6" spans="1:15" ht="38.85" customHeight="1">
      <c r="A6" s="63" t="s">
        <v>9</v>
      </c>
      <c r="B6" s="64" t="s">
        <v>10</v>
      </c>
      <c r="C6" s="65" t="s">
        <v>11</v>
      </c>
      <c r="D6" s="65">
        <v>1250000</v>
      </c>
      <c r="E6" s="65">
        <v>1350000</v>
      </c>
      <c r="F6" s="65">
        <v>100000</v>
      </c>
      <c r="G6" s="66">
        <v>0</v>
      </c>
      <c r="H6" s="66">
        <v>0</v>
      </c>
      <c r="I6" s="66">
        <v>0</v>
      </c>
      <c r="J6" s="66">
        <v>0</v>
      </c>
      <c r="K6" s="66">
        <v>0</v>
      </c>
      <c r="L6" s="66">
        <v>0</v>
      </c>
      <c r="M6" s="66">
        <f>SUM(G6:L6)</f>
        <v>0</v>
      </c>
      <c r="N6" s="65">
        <f t="shared" ref="N6:N20" si="2">M6*F6</f>
        <v>0</v>
      </c>
      <c r="O6" s="63"/>
    </row>
    <row r="7" spans="1:15" ht="38.85" customHeight="1">
      <c r="A7" s="63" t="s">
        <v>12</v>
      </c>
      <c r="B7" s="64" t="s">
        <v>13</v>
      </c>
      <c r="C7" s="65" t="s">
        <v>14</v>
      </c>
      <c r="D7" s="65">
        <v>750000</v>
      </c>
      <c r="E7" s="65">
        <v>810000</v>
      </c>
      <c r="F7" s="65">
        <v>60000</v>
      </c>
      <c r="G7" s="66">
        <v>0</v>
      </c>
      <c r="H7" s="66">
        <v>0</v>
      </c>
      <c r="I7" s="66">
        <v>0</v>
      </c>
      <c r="J7" s="66">
        <v>0</v>
      </c>
      <c r="K7" s="66">
        <v>0</v>
      </c>
      <c r="L7" s="66">
        <v>0</v>
      </c>
      <c r="M7" s="66">
        <f t="shared" ref="M7:M20" si="3">SUM(G7:L7)</f>
        <v>0</v>
      </c>
      <c r="N7" s="65">
        <f t="shared" si="2"/>
        <v>0</v>
      </c>
      <c r="O7" s="63"/>
    </row>
    <row r="8" spans="1:15" ht="38.85" customHeight="1">
      <c r="A8" s="63" t="s">
        <v>15</v>
      </c>
      <c r="B8" s="64" t="s">
        <v>16</v>
      </c>
      <c r="C8" s="65" t="s">
        <v>14</v>
      </c>
      <c r="D8" s="65">
        <v>750000</v>
      </c>
      <c r="E8" s="65">
        <v>810000</v>
      </c>
      <c r="F8" s="65">
        <v>60000</v>
      </c>
      <c r="G8" s="66">
        <v>5</v>
      </c>
      <c r="H8" s="66">
        <v>5</v>
      </c>
      <c r="I8" s="66">
        <v>5</v>
      </c>
      <c r="J8" s="66">
        <v>4</v>
      </c>
      <c r="K8" s="66">
        <v>4</v>
      </c>
      <c r="L8" s="66">
        <v>4</v>
      </c>
      <c r="M8" s="66">
        <f t="shared" si="3"/>
        <v>27</v>
      </c>
      <c r="N8" s="65">
        <f t="shared" si="2"/>
        <v>1620000</v>
      </c>
      <c r="O8" s="63"/>
    </row>
    <row r="9" spans="1:15" ht="38.85" customHeight="1">
      <c r="A9" s="63" t="s">
        <v>17</v>
      </c>
      <c r="B9" s="64" t="s">
        <v>18</v>
      </c>
      <c r="C9" s="65" t="s">
        <v>11</v>
      </c>
      <c r="D9" s="65">
        <v>1250000</v>
      </c>
      <c r="E9" s="65">
        <v>1350000</v>
      </c>
      <c r="F9" s="65">
        <v>100000</v>
      </c>
      <c r="G9" s="66">
        <v>0</v>
      </c>
      <c r="H9" s="66">
        <v>0</v>
      </c>
      <c r="I9" s="66">
        <v>0</v>
      </c>
      <c r="J9" s="66">
        <v>0</v>
      </c>
      <c r="K9" s="66">
        <v>0</v>
      </c>
      <c r="L9" s="66">
        <v>0</v>
      </c>
      <c r="M9" s="66">
        <f t="shared" si="3"/>
        <v>0</v>
      </c>
      <c r="N9" s="65">
        <f t="shared" si="2"/>
        <v>0</v>
      </c>
      <c r="O9" s="63"/>
    </row>
    <row r="10" spans="1:15" ht="38.85" customHeight="1">
      <c r="A10" s="63" t="s">
        <v>19</v>
      </c>
      <c r="B10" s="64" t="s">
        <v>20</v>
      </c>
      <c r="C10" s="65" t="s">
        <v>21</v>
      </c>
      <c r="D10" s="65">
        <v>1000000</v>
      </c>
      <c r="E10" s="65">
        <v>1080000</v>
      </c>
      <c r="F10" s="65">
        <v>80000</v>
      </c>
      <c r="G10" s="66">
        <v>0</v>
      </c>
      <c r="H10" s="66">
        <v>0</v>
      </c>
      <c r="I10" s="66">
        <v>0</v>
      </c>
      <c r="J10" s="66">
        <v>0</v>
      </c>
      <c r="K10" s="66">
        <v>0</v>
      </c>
      <c r="L10" s="66">
        <v>0</v>
      </c>
      <c r="M10" s="66">
        <f t="shared" si="3"/>
        <v>0</v>
      </c>
      <c r="N10" s="65">
        <f t="shared" si="2"/>
        <v>0</v>
      </c>
      <c r="O10" s="63"/>
    </row>
    <row r="11" spans="1:15" ht="38.85" customHeight="1">
      <c r="A11" s="63" t="s">
        <v>22</v>
      </c>
      <c r="B11" s="64" t="s">
        <v>23</v>
      </c>
      <c r="C11" s="65" t="s">
        <v>24</v>
      </c>
      <c r="D11" s="65">
        <v>500000</v>
      </c>
      <c r="E11" s="65">
        <v>540000</v>
      </c>
      <c r="F11" s="65">
        <v>40000</v>
      </c>
      <c r="G11" s="66">
        <v>48</v>
      </c>
      <c r="H11" s="66">
        <v>48</v>
      </c>
      <c r="I11" s="66">
        <v>48</v>
      </c>
      <c r="J11" s="66">
        <v>48</v>
      </c>
      <c r="K11" s="66">
        <v>48</v>
      </c>
      <c r="L11" s="66">
        <v>48</v>
      </c>
      <c r="M11" s="66">
        <f t="shared" si="3"/>
        <v>288</v>
      </c>
      <c r="N11" s="65">
        <f t="shared" si="2"/>
        <v>11520000</v>
      </c>
      <c r="O11" s="63"/>
    </row>
    <row r="12" spans="1:15" ht="38.85" customHeight="1">
      <c r="A12" s="63" t="s">
        <v>25</v>
      </c>
      <c r="B12" s="64" t="s">
        <v>26</v>
      </c>
      <c r="C12" s="65" t="s">
        <v>14</v>
      </c>
      <c r="D12" s="65">
        <v>750000</v>
      </c>
      <c r="E12" s="65">
        <v>810000</v>
      </c>
      <c r="F12" s="65">
        <v>60000</v>
      </c>
      <c r="G12" s="66">
        <v>29</v>
      </c>
      <c r="H12" s="66">
        <v>29</v>
      </c>
      <c r="I12" s="66">
        <v>28</v>
      </c>
      <c r="J12" s="66">
        <v>28</v>
      </c>
      <c r="K12" s="66">
        <v>28</v>
      </c>
      <c r="L12" s="66">
        <v>28</v>
      </c>
      <c r="M12" s="66">
        <f t="shared" si="3"/>
        <v>170</v>
      </c>
      <c r="N12" s="65">
        <f t="shared" si="2"/>
        <v>10200000</v>
      </c>
      <c r="O12" s="63"/>
    </row>
    <row r="13" spans="1:15" ht="38.85" customHeight="1">
      <c r="A13" s="63" t="s">
        <v>27</v>
      </c>
      <c r="B13" s="64" t="s">
        <v>28</v>
      </c>
      <c r="C13" s="65" t="s">
        <v>21</v>
      </c>
      <c r="D13" s="65">
        <v>1000000</v>
      </c>
      <c r="E13" s="65">
        <v>1080000</v>
      </c>
      <c r="F13" s="65">
        <v>80000</v>
      </c>
      <c r="G13" s="66">
        <v>3</v>
      </c>
      <c r="H13" s="66">
        <v>3</v>
      </c>
      <c r="I13" s="66">
        <v>4</v>
      </c>
      <c r="J13" s="66">
        <v>4</v>
      </c>
      <c r="K13" s="66">
        <v>4</v>
      </c>
      <c r="L13" s="66">
        <v>4</v>
      </c>
      <c r="M13" s="66">
        <f t="shared" si="3"/>
        <v>22</v>
      </c>
      <c r="N13" s="65">
        <f t="shared" si="2"/>
        <v>1760000</v>
      </c>
      <c r="O13" s="63"/>
    </row>
    <row r="14" spans="1:15" ht="38.85" customHeight="1">
      <c r="A14" s="63" t="s">
        <v>29</v>
      </c>
      <c r="B14" s="64" t="s">
        <v>30</v>
      </c>
      <c r="C14" s="65" t="s">
        <v>31</v>
      </c>
      <c r="D14" s="65">
        <v>1500000</v>
      </c>
      <c r="E14" s="65">
        <v>1620000</v>
      </c>
      <c r="F14" s="65">
        <v>120000</v>
      </c>
      <c r="G14" s="66">
        <v>0</v>
      </c>
      <c r="H14" s="66">
        <v>0</v>
      </c>
      <c r="I14" s="66">
        <v>0</v>
      </c>
      <c r="J14" s="66">
        <v>0</v>
      </c>
      <c r="K14" s="66">
        <v>0</v>
      </c>
      <c r="L14" s="66">
        <v>0</v>
      </c>
      <c r="M14" s="66">
        <f t="shared" si="3"/>
        <v>0</v>
      </c>
      <c r="N14" s="65">
        <f t="shared" si="2"/>
        <v>0</v>
      </c>
      <c r="O14" s="63"/>
    </row>
    <row r="15" spans="1:15" ht="38.85" customHeight="1">
      <c r="A15" s="63" t="s">
        <v>32</v>
      </c>
      <c r="B15" s="64" t="s">
        <v>33</v>
      </c>
      <c r="C15" s="65" t="s">
        <v>21</v>
      </c>
      <c r="D15" s="65">
        <v>1000000</v>
      </c>
      <c r="E15" s="65">
        <v>1080000</v>
      </c>
      <c r="F15" s="65">
        <v>80000</v>
      </c>
      <c r="G15" s="66">
        <v>63</v>
      </c>
      <c r="H15" s="66">
        <v>63</v>
      </c>
      <c r="I15" s="66">
        <v>63</v>
      </c>
      <c r="J15" s="66">
        <v>65</v>
      </c>
      <c r="K15" s="66">
        <v>67</v>
      </c>
      <c r="L15" s="66">
        <v>70</v>
      </c>
      <c r="M15" s="66">
        <f t="shared" si="3"/>
        <v>391</v>
      </c>
      <c r="N15" s="65">
        <f t="shared" si="2"/>
        <v>31280000</v>
      </c>
      <c r="O15" s="63"/>
    </row>
    <row r="16" spans="1:15" ht="38.85" customHeight="1">
      <c r="A16" s="63" t="s">
        <v>34</v>
      </c>
      <c r="B16" s="64" t="s">
        <v>35</v>
      </c>
      <c r="C16" s="65" t="s">
        <v>11</v>
      </c>
      <c r="D16" s="65">
        <v>1250000</v>
      </c>
      <c r="E16" s="65">
        <v>1350000</v>
      </c>
      <c r="F16" s="65">
        <v>100000</v>
      </c>
      <c r="G16" s="66">
        <v>53</v>
      </c>
      <c r="H16" s="66">
        <v>54</v>
      </c>
      <c r="I16" s="66">
        <v>54</v>
      </c>
      <c r="J16" s="66">
        <v>57</v>
      </c>
      <c r="K16" s="66">
        <v>58</v>
      </c>
      <c r="L16" s="66">
        <v>62</v>
      </c>
      <c r="M16" s="66">
        <f t="shared" si="3"/>
        <v>338</v>
      </c>
      <c r="N16" s="65">
        <f t="shared" si="2"/>
        <v>33800000</v>
      </c>
      <c r="O16" s="63"/>
    </row>
    <row r="17" spans="1:15" s="81" customFormat="1" ht="38.85" customHeight="1">
      <c r="A17" s="77" t="s">
        <v>36</v>
      </c>
      <c r="B17" s="78" t="s">
        <v>37</v>
      </c>
      <c r="C17" s="79" t="s">
        <v>14</v>
      </c>
      <c r="D17" s="79">
        <v>750000</v>
      </c>
      <c r="E17" s="79">
        <v>810000</v>
      </c>
      <c r="F17" s="79">
        <v>60000</v>
      </c>
      <c r="G17" s="80">
        <v>235</v>
      </c>
      <c r="H17" s="80">
        <v>237</v>
      </c>
      <c r="I17" s="80">
        <v>237</v>
      </c>
      <c r="J17" s="80">
        <v>239</v>
      </c>
      <c r="K17" s="80">
        <v>242</v>
      </c>
      <c r="L17" s="80">
        <v>242</v>
      </c>
      <c r="M17" s="80">
        <f t="shared" si="3"/>
        <v>1432</v>
      </c>
      <c r="N17" s="79">
        <f t="shared" si="2"/>
        <v>85920000</v>
      </c>
      <c r="O17" s="77"/>
    </row>
    <row r="18" spans="1:15" ht="38.85" customHeight="1">
      <c r="A18" s="63" t="s">
        <v>38</v>
      </c>
      <c r="B18" s="64" t="s">
        <v>39</v>
      </c>
      <c r="C18" s="65" t="s">
        <v>21</v>
      </c>
      <c r="D18" s="65">
        <v>1000000</v>
      </c>
      <c r="E18" s="65">
        <v>1080000</v>
      </c>
      <c r="F18" s="65">
        <v>80000</v>
      </c>
      <c r="G18" s="67">
        <v>235</v>
      </c>
      <c r="H18" s="66">
        <v>241</v>
      </c>
      <c r="I18" s="66">
        <v>242</v>
      </c>
      <c r="J18" s="66">
        <v>252</v>
      </c>
      <c r="K18" s="66">
        <v>261</v>
      </c>
      <c r="L18" s="66">
        <v>270</v>
      </c>
      <c r="M18" s="66">
        <f t="shared" si="3"/>
        <v>1501</v>
      </c>
      <c r="N18" s="65">
        <f t="shared" si="2"/>
        <v>120080000</v>
      </c>
      <c r="O18" s="63"/>
    </row>
    <row r="19" spans="1:15" ht="38.85" customHeight="1">
      <c r="A19" s="63" t="s">
        <v>40</v>
      </c>
      <c r="B19" s="64" t="s">
        <v>41</v>
      </c>
      <c r="C19" s="65" t="s">
        <v>14</v>
      </c>
      <c r="D19" s="65">
        <v>750000</v>
      </c>
      <c r="E19" s="65">
        <v>810000</v>
      </c>
      <c r="F19" s="65">
        <v>60000</v>
      </c>
      <c r="G19" s="66">
        <v>0</v>
      </c>
      <c r="H19" s="66">
        <v>0</v>
      </c>
      <c r="I19" s="66">
        <v>0</v>
      </c>
      <c r="J19" s="66">
        <v>0</v>
      </c>
      <c r="K19" s="66">
        <v>0</v>
      </c>
      <c r="L19" s="66">
        <v>0</v>
      </c>
      <c r="M19" s="66">
        <f t="shared" si="3"/>
        <v>0</v>
      </c>
      <c r="N19" s="65">
        <f t="shared" si="2"/>
        <v>0</v>
      </c>
      <c r="O19" s="63"/>
    </row>
    <row r="20" spans="1:15" ht="38.85" customHeight="1">
      <c r="A20" s="63" t="s">
        <v>42</v>
      </c>
      <c r="B20" s="64" t="s">
        <v>43</v>
      </c>
      <c r="C20" s="65" t="s">
        <v>14</v>
      </c>
      <c r="D20" s="65">
        <v>750000</v>
      </c>
      <c r="E20" s="65">
        <v>810000</v>
      </c>
      <c r="F20" s="65">
        <v>60000</v>
      </c>
      <c r="G20" s="66">
        <v>0</v>
      </c>
      <c r="H20" s="66">
        <v>0</v>
      </c>
      <c r="I20" s="66">
        <v>0</v>
      </c>
      <c r="J20" s="66">
        <v>0</v>
      </c>
      <c r="K20" s="66">
        <v>0</v>
      </c>
      <c r="L20" s="66">
        <v>0</v>
      </c>
      <c r="M20" s="66">
        <f t="shared" si="3"/>
        <v>0</v>
      </c>
      <c r="N20" s="65">
        <f t="shared" si="2"/>
        <v>0</v>
      </c>
      <c r="O20" s="63"/>
    </row>
    <row r="21" spans="1:15" ht="38.85" customHeight="1">
      <c r="A21" s="59" t="s">
        <v>44</v>
      </c>
      <c r="B21" s="60" t="s">
        <v>45</v>
      </c>
      <c r="C21" s="61"/>
      <c r="D21" s="61"/>
      <c r="E21" s="61"/>
      <c r="F21" s="61"/>
      <c r="G21" s="62"/>
      <c r="H21" s="62"/>
      <c r="I21" s="62"/>
      <c r="J21" s="62"/>
      <c r="K21" s="62"/>
      <c r="L21" s="62"/>
      <c r="M21" s="62"/>
      <c r="N21" s="61"/>
      <c r="O21" s="59"/>
    </row>
    <row r="22" spans="1:15" ht="38.85" customHeight="1">
      <c r="A22" s="63" t="s">
        <v>46</v>
      </c>
      <c r="B22" s="64" t="s">
        <v>47</v>
      </c>
      <c r="C22" s="65"/>
      <c r="D22" s="65">
        <v>500000</v>
      </c>
      <c r="E22" s="65">
        <v>540000</v>
      </c>
      <c r="F22" s="65">
        <v>40000</v>
      </c>
      <c r="G22" s="66">
        <v>784</v>
      </c>
      <c r="H22" s="66">
        <v>782</v>
      </c>
      <c r="I22" s="66">
        <v>782</v>
      </c>
      <c r="J22" s="66">
        <v>789</v>
      </c>
      <c r="K22" s="66">
        <v>791</v>
      </c>
      <c r="L22" s="66">
        <v>800</v>
      </c>
      <c r="M22" s="66">
        <f>SUM(G22:L22)</f>
        <v>4728</v>
      </c>
      <c r="N22" s="65">
        <f>M22*F22</f>
        <v>189120000</v>
      </c>
      <c r="O22" s="63"/>
    </row>
    <row r="23" spans="1:15" ht="38.85" customHeight="1">
      <c r="A23" s="59" t="s">
        <v>48</v>
      </c>
      <c r="B23" s="60" t="s">
        <v>49</v>
      </c>
      <c r="C23" s="61"/>
      <c r="D23" s="61"/>
      <c r="E23" s="61"/>
      <c r="F23" s="61"/>
      <c r="G23" s="62"/>
      <c r="H23" s="62"/>
      <c r="I23" s="62"/>
      <c r="J23" s="62"/>
      <c r="K23" s="62"/>
      <c r="L23" s="62"/>
      <c r="M23" s="62"/>
      <c r="N23" s="61"/>
      <c r="O23" s="59"/>
    </row>
    <row r="24" spans="1:15" ht="38.85" customHeight="1">
      <c r="A24" s="63" t="s">
        <v>46</v>
      </c>
      <c r="B24" s="68" t="s">
        <v>50</v>
      </c>
      <c r="C24" s="69" t="s">
        <v>11</v>
      </c>
      <c r="D24" s="69">
        <v>1250000</v>
      </c>
      <c r="E24" s="69">
        <v>1350000</v>
      </c>
      <c r="F24" s="69">
        <v>100000</v>
      </c>
      <c r="G24" s="66">
        <v>0</v>
      </c>
      <c r="H24" s="66">
        <v>0</v>
      </c>
      <c r="I24" s="66">
        <v>0</v>
      </c>
      <c r="J24" s="66">
        <v>0</v>
      </c>
      <c r="K24" s="66">
        <v>0</v>
      </c>
      <c r="L24" s="66">
        <v>0</v>
      </c>
      <c r="M24" s="66">
        <f t="shared" ref="M24:M30" si="4">SUM(G24:L24)</f>
        <v>0</v>
      </c>
      <c r="N24" s="65">
        <f t="shared" ref="N24:N30" si="5">M24*F24</f>
        <v>0</v>
      </c>
      <c r="O24" s="63"/>
    </row>
    <row r="25" spans="1:15" ht="38.85" customHeight="1">
      <c r="A25" s="63" t="s">
        <v>15</v>
      </c>
      <c r="B25" s="68" t="s">
        <v>51</v>
      </c>
      <c r="C25" s="69" t="s">
        <v>14</v>
      </c>
      <c r="D25" s="69">
        <v>750000</v>
      </c>
      <c r="E25" s="69">
        <v>810000</v>
      </c>
      <c r="F25" s="69">
        <v>60000</v>
      </c>
      <c r="G25" s="66">
        <v>2</v>
      </c>
      <c r="H25" s="66">
        <v>2</v>
      </c>
      <c r="I25" s="66">
        <v>2</v>
      </c>
      <c r="J25" s="66">
        <v>1</v>
      </c>
      <c r="K25" s="66">
        <v>1</v>
      </c>
      <c r="L25" s="66">
        <v>0</v>
      </c>
      <c r="M25" s="66">
        <f t="shared" si="4"/>
        <v>8</v>
      </c>
      <c r="N25" s="65">
        <f t="shared" si="5"/>
        <v>480000</v>
      </c>
      <c r="O25" s="63"/>
    </row>
    <row r="26" spans="1:15" ht="38.85" customHeight="1">
      <c r="A26" s="63" t="s">
        <v>52</v>
      </c>
      <c r="B26" s="64" t="s">
        <v>53</v>
      </c>
      <c r="C26" s="65" t="s">
        <v>14</v>
      </c>
      <c r="D26" s="65">
        <v>750000</v>
      </c>
      <c r="E26" s="65">
        <v>810000</v>
      </c>
      <c r="F26" s="65">
        <v>60000</v>
      </c>
      <c r="G26" s="66">
        <v>0</v>
      </c>
      <c r="H26" s="66">
        <v>0</v>
      </c>
      <c r="I26" s="66">
        <v>0</v>
      </c>
      <c r="J26" s="66">
        <v>0</v>
      </c>
      <c r="K26" s="66">
        <v>0</v>
      </c>
      <c r="L26" s="66">
        <v>0</v>
      </c>
      <c r="M26" s="66">
        <f t="shared" si="4"/>
        <v>0</v>
      </c>
      <c r="N26" s="65">
        <f t="shared" si="5"/>
        <v>0</v>
      </c>
      <c r="O26" s="63"/>
    </row>
    <row r="27" spans="1:15" ht="38.85" customHeight="1">
      <c r="A27" s="63" t="s">
        <v>22</v>
      </c>
      <c r="B27" s="64" t="s">
        <v>54</v>
      </c>
      <c r="C27" s="65" t="s">
        <v>21</v>
      </c>
      <c r="D27" s="65">
        <v>1000000</v>
      </c>
      <c r="E27" s="65">
        <v>1080000</v>
      </c>
      <c r="F27" s="65">
        <v>80000</v>
      </c>
      <c r="G27" s="66">
        <v>0</v>
      </c>
      <c r="H27" s="66">
        <v>0</v>
      </c>
      <c r="I27" s="66">
        <v>0</v>
      </c>
      <c r="J27" s="66">
        <v>0</v>
      </c>
      <c r="K27" s="66">
        <v>0</v>
      </c>
      <c r="L27" s="66">
        <v>0</v>
      </c>
      <c r="M27" s="66">
        <f t="shared" si="4"/>
        <v>0</v>
      </c>
      <c r="N27" s="65">
        <f t="shared" si="5"/>
        <v>0</v>
      </c>
      <c r="O27" s="63"/>
    </row>
    <row r="28" spans="1:15" ht="38.85" customHeight="1">
      <c r="A28" s="63" t="s">
        <v>55</v>
      </c>
      <c r="B28" s="64" t="s">
        <v>56</v>
      </c>
      <c r="C28" s="65" t="s">
        <v>24</v>
      </c>
      <c r="D28" s="65">
        <v>500000</v>
      </c>
      <c r="E28" s="65">
        <v>540000</v>
      </c>
      <c r="F28" s="65">
        <v>40000</v>
      </c>
      <c r="G28" s="66">
        <v>130</v>
      </c>
      <c r="H28" s="66">
        <v>130</v>
      </c>
      <c r="I28" s="66">
        <v>132</v>
      </c>
      <c r="J28" s="66">
        <v>132</v>
      </c>
      <c r="K28" s="66">
        <v>134</v>
      </c>
      <c r="L28" s="66">
        <v>136</v>
      </c>
      <c r="M28" s="66">
        <f t="shared" si="4"/>
        <v>794</v>
      </c>
      <c r="N28" s="65">
        <f t="shared" si="5"/>
        <v>31760000</v>
      </c>
      <c r="O28" s="63"/>
    </row>
    <row r="29" spans="1:15" ht="38.85" customHeight="1">
      <c r="A29" s="63" t="s">
        <v>57</v>
      </c>
      <c r="B29" s="64" t="s">
        <v>58</v>
      </c>
      <c r="C29" s="65" t="s">
        <v>14</v>
      </c>
      <c r="D29" s="65">
        <v>750000</v>
      </c>
      <c r="E29" s="65">
        <v>810000</v>
      </c>
      <c r="F29" s="65">
        <v>60000</v>
      </c>
      <c r="G29" s="66">
        <v>0</v>
      </c>
      <c r="H29" s="66">
        <v>0</v>
      </c>
      <c r="I29" s="66">
        <v>0</v>
      </c>
      <c r="J29" s="66">
        <v>0</v>
      </c>
      <c r="K29" s="66">
        <v>0</v>
      </c>
      <c r="L29" s="66">
        <v>0</v>
      </c>
      <c r="M29" s="66">
        <f t="shared" si="4"/>
        <v>0</v>
      </c>
      <c r="N29" s="65">
        <f t="shared" si="5"/>
        <v>0</v>
      </c>
      <c r="O29" s="63"/>
    </row>
    <row r="30" spans="1:15" ht="38.85" customHeight="1">
      <c r="A30" s="63" t="s">
        <v>40</v>
      </c>
      <c r="B30" s="64" t="s">
        <v>59</v>
      </c>
      <c r="C30" s="65" t="s">
        <v>11</v>
      </c>
      <c r="D30" s="65">
        <v>1250000</v>
      </c>
      <c r="E30" s="65">
        <v>1350000</v>
      </c>
      <c r="F30" s="65">
        <v>100000</v>
      </c>
      <c r="G30" s="66">
        <v>0</v>
      </c>
      <c r="H30" s="66">
        <v>0</v>
      </c>
      <c r="I30" s="66">
        <v>0</v>
      </c>
      <c r="J30" s="66">
        <v>0</v>
      </c>
      <c r="K30" s="66">
        <v>0</v>
      </c>
      <c r="L30" s="66">
        <v>0</v>
      </c>
      <c r="M30" s="66">
        <f t="shared" si="4"/>
        <v>0</v>
      </c>
      <c r="N30" s="65">
        <f t="shared" si="5"/>
        <v>0</v>
      </c>
      <c r="O30" s="63"/>
    </row>
    <row r="31" spans="1:15" ht="38.85" customHeight="1">
      <c r="A31" s="59" t="s">
        <v>60</v>
      </c>
      <c r="B31" s="60" t="s">
        <v>61</v>
      </c>
      <c r="C31" s="61"/>
      <c r="D31" s="61"/>
      <c r="E31" s="61"/>
      <c r="F31" s="61"/>
      <c r="G31" s="62"/>
      <c r="H31" s="62"/>
      <c r="I31" s="62"/>
      <c r="J31" s="62"/>
      <c r="K31" s="62"/>
      <c r="L31" s="62"/>
      <c r="M31" s="62"/>
      <c r="N31" s="61"/>
      <c r="O31" s="59"/>
    </row>
    <row r="32" spans="1:15" ht="38.85" customHeight="1">
      <c r="A32" s="63" t="s">
        <v>46</v>
      </c>
      <c r="B32" s="64" t="s">
        <v>62</v>
      </c>
      <c r="C32" s="65"/>
      <c r="D32" s="65">
        <v>10000000</v>
      </c>
      <c r="E32" s="65">
        <v>10800000</v>
      </c>
      <c r="F32" s="65">
        <v>800000</v>
      </c>
      <c r="G32" s="66">
        <v>3</v>
      </c>
      <c r="H32" s="66">
        <v>2</v>
      </c>
      <c r="I32" s="66">
        <v>2</v>
      </c>
      <c r="J32" s="66">
        <v>3</v>
      </c>
      <c r="K32" s="66">
        <v>4</v>
      </c>
      <c r="L32" s="66">
        <v>6</v>
      </c>
      <c r="M32" s="66">
        <f>SUM(G32:L32)</f>
        <v>20</v>
      </c>
      <c r="N32" s="65">
        <f>M32*F32</f>
        <v>16000000</v>
      </c>
      <c r="O32" s="63"/>
    </row>
    <row r="33" spans="1:15" ht="38.85" customHeight="1">
      <c r="A33" s="63" t="s">
        <v>15</v>
      </c>
      <c r="B33" s="64" t="s">
        <v>63</v>
      </c>
      <c r="C33" s="65"/>
      <c r="D33" s="65">
        <v>10000000</v>
      </c>
      <c r="E33" s="65">
        <v>10800000</v>
      </c>
      <c r="F33" s="65">
        <v>800000</v>
      </c>
      <c r="G33" s="66">
        <v>6</v>
      </c>
      <c r="H33" s="66">
        <v>1</v>
      </c>
      <c r="I33" s="66">
        <v>1</v>
      </c>
      <c r="J33" s="66">
        <v>2</v>
      </c>
      <c r="K33" s="66">
        <v>3</v>
      </c>
      <c r="L33" s="66">
        <v>6</v>
      </c>
      <c r="M33" s="66">
        <f>SUM(G33:L33)</f>
        <v>19</v>
      </c>
      <c r="N33" s="65">
        <f>M33*F33</f>
        <v>15200000</v>
      </c>
      <c r="O33" s="63"/>
    </row>
    <row r="34" spans="1:15">
      <c r="A34" s="63"/>
      <c r="B34" s="64"/>
      <c r="C34" s="65"/>
      <c r="D34" s="65"/>
      <c r="E34" s="65"/>
      <c r="F34" s="65"/>
      <c r="G34" s="66"/>
      <c r="H34" s="66">
        <f>SUM(H6:H33)</f>
        <v>1597</v>
      </c>
      <c r="I34" s="66"/>
      <c r="J34" s="66"/>
      <c r="K34" s="66"/>
      <c r="L34" s="66"/>
      <c r="M34" s="66"/>
      <c r="N34" s="65"/>
      <c r="O34" s="63"/>
    </row>
    <row r="35" spans="1:15">
      <c r="A35" s="70" t="s">
        <v>64</v>
      </c>
      <c r="B35" s="71"/>
      <c r="C35" s="72"/>
      <c r="D35" s="72"/>
      <c r="E35" s="72"/>
      <c r="F35" s="72"/>
      <c r="G35" s="73"/>
      <c r="H35" s="73"/>
      <c r="I35" s="73"/>
      <c r="J35" s="73"/>
      <c r="K35" s="73"/>
      <c r="L35" s="73"/>
      <c r="M35" s="73"/>
      <c r="N35" s="74">
        <f>N6+N7+N8+N9+N10+N11+N12+N13+N14+N15+N16+N17+N18+N19+N20+N22+N24+N25+N26+N27+N28+N29+N30+N32+N33</f>
        <v>548740000</v>
      </c>
      <c r="O35" s="75"/>
    </row>
  </sheetData>
  <mergeCells count="4">
    <mergeCell ref="A1:O1"/>
    <mergeCell ref="A3:O3"/>
    <mergeCell ref="A35:M35"/>
    <mergeCell ref="A2:O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0CAB1B-9B2C-4DBA-948F-1284FE4EEAB2}">
  <dimension ref="A1:Q35"/>
  <sheetViews>
    <sheetView topLeftCell="B1" workbookViewId="0">
      <selection activeCell="E8" sqref="E8"/>
    </sheetView>
  </sheetViews>
  <sheetFormatPr defaultColWidth="8.69921875" defaultRowHeight="13.2"/>
  <cols>
    <col min="1" max="1" width="5.69921875" style="56" customWidth="1"/>
    <col min="2" max="2" width="27.09765625" style="76" customWidth="1"/>
    <col min="3" max="3" width="9" style="56" customWidth="1"/>
    <col min="4" max="6" width="18" style="56" customWidth="1"/>
    <col min="7" max="13" width="10" style="56" customWidth="1"/>
    <col min="14" max="14" width="13.296875" style="56" customWidth="1"/>
    <col min="15" max="16" width="17" style="56" customWidth="1"/>
    <col min="17" max="17" width="9.8984375" style="56" customWidth="1"/>
    <col min="18" max="16384" width="8.69921875" style="56"/>
  </cols>
  <sheetData>
    <row r="1" spans="1:17" ht="14.4" customHeight="1">
      <c r="A1" s="54" t="s">
        <v>0</v>
      </c>
      <c r="B1" s="54"/>
      <c r="C1" s="54"/>
      <c r="D1" s="54"/>
      <c r="E1" s="54"/>
      <c r="F1" s="54"/>
      <c r="G1" s="54"/>
      <c r="H1" s="54"/>
      <c r="I1" s="54"/>
      <c r="J1" s="54"/>
      <c r="K1" s="54"/>
      <c r="L1" s="54"/>
      <c r="M1" s="54"/>
      <c r="N1" s="54"/>
      <c r="O1" s="54"/>
      <c r="P1" s="54"/>
      <c r="Q1" s="54"/>
    </row>
    <row r="2" spans="1:17" ht="16.05" customHeight="1">
      <c r="A2" s="57" t="s">
        <v>1</v>
      </c>
      <c r="B2" s="57"/>
      <c r="C2" s="57"/>
      <c r="D2" s="57"/>
      <c r="E2" s="57"/>
      <c r="F2" s="57"/>
      <c r="G2" s="57"/>
      <c r="H2" s="57"/>
      <c r="I2" s="57"/>
      <c r="J2" s="57"/>
      <c r="K2" s="57"/>
      <c r="L2" s="57"/>
      <c r="M2" s="57"/>
      <c r="N2" s="57"/>
      <c r="O2" s="57"/>
      <c r="P2" s="57"/>
      <c r="Q2" s="57"/>
    </row>
    <row r="3" spans="1:17" ht="18.75" customHeight="1">
      <c r="A3" s="88" t="s">
        <v>117</v>
      </c>
      <c r="B3" s="88"/>
      <c r="C3" s="88"/>
      <c r="D3" s="88"/>
      <c r="E3" s="88"/>
      <c r="F3" s="88"/>
      <c r="G3" s="88"/>
      <c r="H3" s="88"/>
      <c r="I3" s="88"/>
      <c r="J3" s="88"/>
      <c r="K3" s="88"/>
      <c r="L3" s="88"/>
      <c r="M3" s="88"/>
      <c r="N3" s="88"/>
      <c r="O3" s="88"/>
      <c r="P3" s="88"/>
      <c r="Q3" s="88"/>
    </row>
    <row r="4" spans="1:17" ht="52.8" customHeight="1">
      <c r="A4" s="59" t="s">
        <v>3</v>
      </c>
      <c r="B4" s="60" t="s">
        <v>4</v>
      </c>
      <c r="C4" s="59" t="s">
        <v>5</v>
      </c>
      <c r="D4" s="59" t="s">
        <v>85</v>
      </c>
      <c r="E4" s="59" t="s">
        <v>86</v>
      </c>
      <c r="F4" s="59" t="s">
        <v>87</v>
      </c>
      <c r="G4" s="59" t="s">
        <v>88</v>
      </c>
      <c r="H4" s="59" t="s">
        <v>89</v>
      </c>
      <c r="I4" s="59" t="s">
        <v>90</v>
      </c>
      <c r="J4" s="59" t="s">
        <v>91</v>
      </c>
      <c r="K4" s="59" t="s">
        <v>92</v>
      </c>
      <c r="L4" s="59" t="s">
        <v>93</v>
      </c>
      <c r="M4" s="82"/>
      <c r="N4" s="82"/>
      <c r="O4" s="59" t="s">
        <v>94</v>
      </c>
      <c r="P4" s="59" t="s">
        <v>95</v>
      </c>
      <c r="Q4" s="59" t="s">
        <v>6</v>
      </c>
    </row>
    <row r="5" spans="1:17" ht="38.85" customHeight="1">
      <c r="A5" s="59" t="s">
        <v>7</v>
      </c>
      <c r="B5" s="60" t="s">
        <v>8</v>
      </c>
      <c r="C5" s="61"/>
      <c r="D5" s="61"/>
      <c r="E5" s="61"/>
      <c r="F5" s="61"/>
      <c r="G5" s="62"/>
      <c r="H5" s="62"/>
      <c r="I5" s="62"/>
      <c r="J5" s="62"/>
      <c r="K5" s="62"/>
      <c r="L5" s="62"/>
      <c r="M5" s="83">
        <f>SUM(G6:L6)</f>
        <v>0</v>
      </c>
      <c r="N5" s="83">
        <f>SUM(N6:N20)</f>
        <v>244100000</v>
      </c>
      <c r="O5" s="62"/>
      <c r="P5" s="62">
        <f t="shared" ref="P5:Q5" si="0">SUM(P6:P30)</f>
        <v>517540000</v>
      </c>
      <c r="Q5" s="62">
        <f t="shared" si="0"/>
        <v>0</v>
      </c>
    </row>
    <row r="6" spans="1:17" ht="38.85" customHeight="1">
      <c r="A6" s="63" t="s">
        <v>9</v>
      </c>
      <c r="B6" s="64" t="s">
        <v>10</v>
      </c>
      <c r="C6" s="65" t="s">
        <v>11</v>
      </c>
      <c r="D6" s="65">
        <v>1250000</v>
      </c>
      <c r="E6" s="65">
        <v>1350000</v>
      </c>
      <c r="F6" s="65">
        <v>100000</v>
      </c>
      <c r="G6" s="66">
        <v>0</v>
      </c>
      <c r="H6" s="66">
        <v>0</v>
      </c>
      <c r="I6" s="66">
        <v>0</v>
      </c>
      <c r="J6" s="66">
        <v>0</v>
      </c>
      <c r="K6" s="66">
        <v>0</v>
      </c>
      <c r="L6" s="66">
        <v>0</v>
      </c>
      <c r="M6" s="84">
        <f>SUM(G6:K6)</f>
        <v>0</v>
      </c>
      <c r="N6" s="84">
        <f>M6*F6</f>
        <v>0</v>
      </c>
      <c r="O6" s="66">
        <f>SUM(G6:L6)</f>
        <v>0</v>
      </c>
      <c r="P6" s="65">
        <f>O6*F6</f>
        <v>0</v>
      </c>
      <c r="Q6" s="63"/>
    </row>
    <row r="7" spans="1:17" ht="38.85" customHeight="1">
      <c r="A7" s="63" t="s">
        <v>12</v>
      </c>
      <c r="B7" s="64" t="s">
        <v>13</v>
      </c>
      <c r="C7" s="65" t="s">
        <v>14</v>
      </c>
      <c r="D7" s="65">
        <v>750000</v>
      </c>
      <c r="E7" s="65">
        <v>810000</v>
      </c>
      <c r="F7" s="65">
        <v>60000</v>
      </c>
      <c r="G7" s="66">
        <v>0</v>
      </c>
      <c r="H7" s="66">
        <v>0</v>
      </c>
      <c r="I7" s="66">
        <v>0</v>
      </c>
      <c r="J7" s="66">
        <v>0</v>
      </c>
      <c r="K7" s="66">
        <v>0</v>
      </c>
      <c r="L7" s="66">
        <v>0</v>
      </c>
      <c r="M7" s="84">
        <f t="shared" ref="M7:M33" si="1">SUM(G7:K7)</f>
        <v>0</v>
      </c>
      <c r="N7" s="84">
        <f t="shared" ref="N7:N33" si="2">M7*F7</f>
        <v>0</v>
      </c>
      <c r="O7" s="66">
        <f t="shared" ref="O7:O20" si="3">SUM(G7:L7)</f>
        <v>0</v>
      </c>
      <c r="P7" s="65">
        <f>O7*F7</f>
        <v>0</v>
      </c>
      <c r="Q7" s="63"/>
    </row>
    <row r="8" spans="1:17" ht="38.85" customHeight="1">
      <c r="A8" s="63" t="s">
        <v>15</v>
      </c>
      <c r="B8" s="64" t="s">
        <v>16</v>
      </c>
      <c r="C8" s="65" t="s">
        <v>14</v>
      </c>
      <c r="D8" s="65">
        <v>750000</v>
      </c>
      <c r="E8" s="65">
        <v>810000</v>
      </c>
      <c r="F8" s="65">
        <v>60000</v>
      </c>
      <c r="G8" s="66">
        <v>5</v>
      </c>
      <c r="H8" s="66">
        <v>5</v>
      </c>
      <c r="I8" s="66">
        <v>5</v>
      </c>
      <c r="J8" s="66">
        <v>4</v>
      </c>
      <c r="K8" s="66">
        <v>4</v>
      </c>
      <c r="L8" s="66">
        <v>4</v>
      </c>
      <c r="M8" s="84">
        <f t="shared" si="1"/>
        <v>23</v>
      </c>
      <c r="N8" s="84">
        <f t="shared" si="2"/>
        <v>1380000</v>
      </c>
      <c r="O8" s="66">
        <f t="shared" si="3"/>
        <v>27</v>
      </c>
      <c r="P8" s="65">
        <f>O8*F8</f>
        <v>1620000</v>
      </c>
      <c r="Q8" s="63"/>
    </row>
    <row r="9" spans="1:17" ht="38.85" customHeight="1">
      <c r="A9" s="63" t="s">
        <v>17</v>
      </c>
      <c r="B9" s="64" t="s">
        <v>18</v>
      </c>
      <c r="C9" s="65" t="s">
        <v>11</v>
      </c>
      <c r="D9" s="65">
        <v>1250000</v>
      </c>
      <c r="E9" s="65">
        <v>1350000</v>
      </c>
      <c r="F9" s="65">
        <v>100000</v>
      </c>
      <c r="G9" s="66">
        <v>0</v>
      </c>
      <c r="H9" s="66">
        <v>0</v>
      </c>
      <c r="I9" s="66">
        <v>0</v>
      </c>
      <c r="J9" s="66">
        <v>0</v>
      </c>
      <c r="K9" s="66">
        <v>0</v>
      </c>
      <c r="L9" s="66">
        <v>0</v>
      </c>
      <c r="M9" s="84">
        <f t="shared" si="1"/>
        <v>0</v>
      </c>
      <c r="N9" s="84">
        <f t="shared" si="2"/>
        <v>0</v>
      </c>
      <c r="O9" s="66">
        <f t="shared" si="3"/>
        <v>0</v>
      </c>
      <c r="P9" s="65">
        <f>O9*F9</f>
        <v>0</v>
      </c>
      <c r="Q9" s="63"/>
    </row>
    <row r="10" spans="1:17" ht="38.85" customHeight="1">
      <c r="A10" s="63" t="s">
        <v>19</v>
      </c>
      <c r="B10" s="64" t="s">
        <v>20</v>
      </c>
      <c r="C10" s="65" t="s">
        <v>21</v>
      </c>
      <c r="D10" s="65">
        <v>1000000</v>
      </c>
      <c r="E10" s="65">
        <v>1080000</v>
      </c>
      <c r="F10" s="65">
        <v>80000</v>
      </c>
      <c r="G10" s="66">
        <v>0</v>
      </c>
      <c r="H10" s="66">
        <v>0</v>
      </c>
      <c r="I10" s="66">
        <v>0</v>
      </c>
      <c r="J10" s="66">
        <v>0</v>
      </c>
      <c r="K10" s="66">
        <v>0</v>
      </c>
      <c r="L10" s="66">
        <v>0</v>
      </c>
      <c r="M10" s="84">
        <f t="shared" si="1"/>
        <v>0</v>
      </c>
      <c r="N10" s="84">
        <f t="shared" si="2"/>
        <v>0</v>
      </c>
      <c r="O10" s="66">
        <f t="shared" si="3"/>
        <v>0</v>
      </c>
      <c r="P10" s="65">
        <f>O10*F10</f>
        <v>0</v>
      </c>
      <c r="Q10" s="63"/>
    </row>
    <row r="11" spans="1:17" ht="38.85" customHeight="1">
      <c r="A11" s="63" t="s">
        <v>22</v>
      </c>
      <c r="B11" s="64" t="s">
        <v>23</v>
      </c>
      <c r="C11" s="65" t="s">
        <v>24</v>
      </c>
      <c r="D11" s="65">
        <v>500000</v>
      </c>
      <c r="E11" s="65">
        <v>540000</v>
      </c>
      <c r="F11" s="65">
        <v>40000</v>
      </c>
      <c r="G11" s="66">
        <v>48</v>
      </c>
      <c r="H11" s="66">
        <v>48</v>
      </c>
      <c r="I11" s="66">
        <v>48</v>
      </c>
      <c r="J11" s="66">
        <v>48</v>
      </c>
      <c r="K11" s="66">
        <v>48</v>
      </c>
      <c r="L11" s="66">
        <v>48</v>
      </c>
      <c r="M11" s="84">
        <f t="shared" si="1"/>
        <v>240</v>
      </c>
      <c r="N11" s="84">
        <f t="shared" si="2"/>
        <v>9600000</v>
      </c>
      <c r="O11" s="66">
        <f t="shared" si="3"/>
        <v>288</v>
      </c>
      <c r="P11" s="65">
        <f>O11*F11</f>
        <v>11520000</v>
      </c>
      <c r="Q11" s="63"/>
    </row>
    <row r="12" spans="1:17" ht="38.85" customHeight="1">
      <c r="A12" s="63" t="s">
        <v>25</v>
      </c>
      <c r="B12" s="64" t="s">
        <v>26</v>
      </c>
      <c r="C12" s="65" t="s">
        <v>14</v>
      </c>
      <c r="D12" s="65">
        <v>750000</v>
      </c>
      <c r="E12" s="65">
        <v>810000</v>
      </c>
      <c r="F12" s="65">
        <v>60000</v>
      </c>
      <c r="G12" s="66">
        <v>29</v>
      </c>
      <c r="H12" s="66">
        <v>29</v>
      </c>
      <c r="I12" s="66">
        <v>28</v>
      </c>
      <c r="J12" s="66">
        <v>28</v>
      </c>
      <c r="K12" s="66">
        <v>28</v>
      </c>
      <c r="L12" s="66">
        <v>28</v>
      </c>
      <c r="M12" s="84">
        <f t="shared" si="1"/>
        <v>142</v>
      </c>
      <c r="N12" s="84">
        <f t="shared" si="2"/>
        <v>8520000</v>
      </c>
      <c r="O12" s="66">
        <f t="shared" si="3"/>
        <v>170</v>
      </c>
      <c r="P12" s="65">
        <f>O12*F12</f>
        <v>10200000</v>
      </c>
      <c r="Q12" s="63"/>
    </row>
    <row r="13" spans="1:17" ht="38.85" customHeight="1">
      <c r="A13" s="63" t="s">
        <v>27</v>
      </c>
      <c r="B13" s="64" t="s">
        <v>28</v>
      </c>
      <c r="C13" s="65" t="s">
        <v>21</v>
      </c>
      <c r="D13" s="65">
        <v>1000000</v>
      </c>
      <c r="E13" s="65">
        <v>1080000</v>
      </c>
      <c r="F13" s="65">
        <v>80000</v>
      </c>
      <c r="G13" s="66">
        <v>3</v>
      </c>
      <c r="H13" s="66">
        <v>3</v>
      </c>
      <c r="I13" s="66">
        <v>4</v>
      </c>
      <c r="J13" s="66">
        <v>4</v>
      </c>
      <c r="K13" s="66">
        <v>4</v>
      </c>
      <c r="L13" s="66">
        <v>4</v>
      </c>
      <c r="M13" s="84">
        <f t="shared" si="1"/>
        <v>18</v>
      </c>
      <c r="N13" s="84">
        <f t="shared" si="2"/>
        <v>1440000</v>
      </c>
      <c r="O13" s="66">
        <f t="shared" si="3"/>
        <v>22</v>
      </c>
      <c r="P13" s="65">
        <f>O13*F13</f>
        <v>1760000</v>
      </c>
      <c r="Q13" s="63"/>
    </row>
    <row r="14" spans="1:17" ht="38.85" customHeight="1">
      <c r="A14" s="63" t="s">
        <v>29</v>
      </c>
      <c r="B14" s="64" t="s">
        <v>30</v>
      </c>
      <c r="C14" s="65" t="s">
        <v>31</v>
      </c>
      <c r="D14" s="65">
        <v>1500000</v>
      </c>
      <c r="E14" s="65">
        <v>1620000</v>
      </c>
      <c r="F14" s="65">
        <v>120000</v>
      </c>
      <c r="G14" s="66">
        <v>0</v>
      </c>
      <c r="H14" s="66">
        <v>0</v>
      </c>
      <c r="I14" s="66">
        <v>0</v>
      </c>
      <c r="J14" s="66">
        <v>0</v>
      </c>
      <c r="K14" s="66">
        <v>0</v>
      </c>
      <c r="L14" s="66">
        <v>0</v>
      </c>
      <c r="M14" s="84">
        <f t="shared" si="1"/>
        <v>0</v>
      </c>
      <c r="N14" s="84">
        <f t="shared" si="2"/>
        <v>0</v>
      </c>
      <c r="O14" s="66">
        <f t="shared" si="3"/>
        <v>0</v>
      </c>
      <c r="P14" s="65">
        <f>O14*F14</f>
        <v>0</v>
      </c>
      <c r="Q14" s="63"/>
    </row>
    <row r="15" spans="1:17" ht="38.85" customHeight="1">
      <c r="A15" s="63" t="s">
        <v>32</v>
      </c>
      <c r="B15" s="64" t="s">
        <v>33</v>
      </c>
      <c r="C15" s="65" t="s">
        <v>21</v>
      </c>
      <c r="D15" s="65">
        <v>1000000</v>
      </c>
      <c r="E15" s="65">
        <v>1080000</v>
      </c>
      <c r="F15" s="65">
        <v>80000</v>
      </c>
      <c r="G15" s="66">
        <v>63</v>
      </c>
      <c r="H15" s="66">
        <v>63</v>
      </c>
      <c r="I15" s="66">
        <v>63</v>
      </c>
      <c r="J15" s="66">
        <v>65</v>
      </c>
      <c r="K15" s="66">
        <v>67</v>
      </c>
      <c r="L15" s="66">
        <v>70</v>
      </c>
      <c r="M15" s="84">
        <f t="shared" si="1"/>
        <v>321</v>
      </c>
      <c r="N15" s="84">
        <f t="shared" si="2"/>
        <v>25680000</v>
      </c>
      <c r="O15" s="66">
        <f t="shared" si="3"/>
        <v>391</v>
      </c>
      <c r="P15" s="65">
        <f>O15*F15</f>
        <v>31280000</v>
      </c>
      <c r="Q15" s="63"/>
    </row>
    <row r="16" spans="1:17" ht="38.85" customHeight="1">
      <c r="A16" s="63" t="s">
        <v>34</v>
      </c>
      <c r="B16" s="64" t="s">
        <v>35</v>
      </c>
      <c r="C16" s="65" t="s">
        <v>11</v>
      </c>
      <c r="D16" s="65">
        <v>1250000</v>
      </c>
      <c r="E16" s="65">
        <v>1350000</v>
      </c>
      <c r="F16" s="65">
        <v>100000</v>
      </c>
      <c r="G16" s="66">
        <v>53</v>
      </c>
      <c r="H16" s="66">
        <v>54</v>
      </c>
      <c r="I16" s="66">
        <v>54</v>
      </c>
      <c r="J16" s="66">
        <v>57</v>
      </c>
      <c r="K16" s="66">
        <v>58</v>
      </c>
      <c r="L16" s="66">
        <v>62</v>
      </c>
      <c r="M16" s="84">
        <f t="shared" si="1"/>
        <v>276</v>
      </c>
      <c r="N16" s="84">
        <f t="shared" si="2"/>
        <v>27600000</v>
      </c>
      <c r="O16" s="66">
        <f t="shared" si="3"/>
        <v>338</v>
      </c>
      <c r="P16" s="65">
        <f>O16*F16</f>
        <v>33800000</v>
      </c>
      <c r="Q16" s="63"/>
    </row>
    <row r="17" spans="1:17" s="81" customFormat="1" ht="38.85" customHeight="1">
      <c r="A17" s="77" t="s">
        <v>36</v>
      </c>
      <c r="B17" s="78" t="s">
        <v>37</v>
      </c>
      <c r="C17" s="79" t="s">
        <v>14</v>
      </c>
      <c r="D17" s="79">
        <v>750000</v>
      </c>
      <c r="E17" s="79">
        <v>810000</v>
      </c>
      <c r="F17" s="79">
        <v>60000</v>
      </c>
      <c r="G17" s="80">
        <v>235</v>
      </c>
      <c r="H17" s="80">
        <v>237</v>
      </c>
      <c r="I17" s="80">
        <v>237</v>
      </c>
      <c r="J17" s="80">
        <v>239</v>
      </c>
      <c r="K17" s="80">
        <v>242</v>
      </c>
      <c r="L17" s="80">
        <v>242</v>
      </c>
      <c r="M17" s="84">
        <f t="shared" si="1"/>
        <v>1190</v>
      </c>
      <c r="N17" s="84">
        <f t="shared" si="2"/>
        <v>71400000</v>
      </c>
      <c r="O17" s="80">
        <f t="shared" si="3"/>
        <v>1432</v>
      </c>
      <c r="P17" s="79">
        <f>O17*F17</f>
        <v>85920000</v>
      </c>
      <c r="Q17" s="77"/>
    </row>
    <row r="18" spans="1:17" ht="38.85" customHeight="1">
      <c r="A18" s="63" t="s">
        <v>38</v>
      </c>
      <c r="B18" s="64" t="s">
        <v>39</v>
      </c>
      <c r="C18" s="65" t="s">
        <v>21</v>
      </c>
      <c r="D18" s="65">
        <v>1000000</v>
      </c>
      <c r="E18" s="65">
        <v>1080000</v>
      </c>
      <c r="F18" s="65">
        <v>80000</v>
      </c>
      <c r="G18" s="67">
        <v>235</v>
      </c>
      <c r="H18" s="66">
        <v>241</v>
      </c>
      <c r="I18" s="66">
        <v>242</v>
      </c>
      <c r="J18" s="66">
        <v>252</v>
      </c>
      <c r="K18" s="66">
        <v>261</v>
      </c>
      <c r="L18" s="66">
        <v>270</v>
      </c>
      <c r="M18" s="84">
        <f t="shared" si="1"/>
        <v>1231</v>
      </c>
      <c r="N18" s="84">
        <f t="shared" si="2"/>
        <v>98480000</v>
      </c>
      <c r="O18" s="66">
        <f t="shared" si="3"/>
        <v>1501</v>
      </c>
      <c r="P18" s="65">
        <f>O18*F18</f>
        <v>120080000</v>
      </c>
      <c r="Q18" s="63"/>
    </row>
    <row r="19" spans="1:17" ht="38.85" customHeight="1">
      <c r="A19" s="63" t="s">
        <v>40</v>
      </c>
      <c r="B19" s="64" t="s">
        <v>41</v>
      </c>
      <c r="C19" s="65" t="s">
        <v>14</v>
      </c>
      <c r="D19" s="65">
        <v>750000</v>
      </c>
      <c r="E19" s="65">
        <v>810000</v>
      </c>
      <c r="F19" s="65">
        <v>60000</v>
      </c>
      <c r="G19" s="66">
        <v>0</v>
      </c>
      <c r="H19" s="66">
        <v>0</v>
      </c>
      <c r="I19" s="66">
        <v>0</v>
      </c>
      <c r="J19" s="66">
        <v>0</v>
      </c>
      <c r="K19" s="66">
        <v>0</v>
      </c>
      <c r="L19" s="66">
        <v>0</v>
      </c>
      <c r="M19" s="84">
        <f t="shared" si="1"/>
        <v>0</v>
      </c>
      <c r="N19" s="84">
        <f t="shared" si="2"/>
        <v>0</v>
      </c>
      <c r="O19" s="66">
        <f t="shared" si="3"/>
        <v>0</v>
      </c>
      <c r="P19" s="65">
        <f>O19*F19</f>
        <v>0</v>
      </c>
      <c r="Q19" s="63"/>
    </row>
    <row r="20" spans="1:17" ht="38.85" customHeight="1">
      <c r="A20" s="63" t="s">
        <v>42</v>
      </c>
      <c r="B20" s="64" t="s">
        <v>43</v>
      </c>
      <c r="C20" s="65" t="s">
        <v>14</v>
      </c>
      <c r="D20" s="65">
        <v>750000</v>
      </c>
      <c r="E20" s="65">
        <v>810000</v>
      </c>
      <c r="F20" s="65">
        <v>60000</v>
      </c>
      <c r="G20" s="66">
        <v>0</v>
      </c>
      <c r="H20" s="66">
        <v>0</v>
      </c>
      <c r="I20" s="66">
        <v>0</v>
      </c>
      <c r="J20" s="66">
        <v>0</v>
      </c>
      <c r="K20" s="66">
        <v>0</v>
      </c>
      <c r="L20" s="66">
        <v>0</v>
      </c>
      <c r="M20" s="84">
        <f t="shared" si="1"/>
        <v>0</v>
      </c>
      <c r="N20" s="84">
        <f t="shared" si="2"/>
        <v>0</v>
      </c>
      <c r="O20" s="66">
        <f t="shared" si="3"/>
        <v>0</v>
      </c>
      <c r="P20" s="65">
        <f>O20*F20</f>
        <v>0</v>
      </c>
      <c r="Q20" s="63"/>
    </row>
    <row r="21" spans="1:17" ht="38.85" customHeight="1">
      <c r="A21" s="59" t="s">
        <v>44</v>
      </c>
      <c r="B21" s="60" t="s">
        <v>45</v>
      </c>
      <c r="C21" s="61"/>
      <c r="D21" s="61"/>
      <c r="E21" s="61"/>
      <c r="F21" s="61"/>
      <c r="G21" s="62"/>
      <c r="H21" s="62"/>
      <c r="I21" s="62"/>
      <c r="J21" s="62"/>
      <c r="K21" s="62"/>
      <c r="L21" s="62"/>
      <c r="M21" s="84">
        <f t="shared" si="1"/>
        <v>0</v>
      </c>
      <c r="N21" s="84">
        <f>N22</f>
        <v>157120000</v>
      </c>
      <c r="O21" s="62"/>
      <c r="P21" s="61"/>
      <c r="Q21" s="59"/>
    </row>
    <row r="22" spans="1:17" ht="38.85" customHeight="1">
      <c r="A22" s="63" t="s">
        <v>46</v>
      </c>
      <c r="B22" s="64" t="s">
        <v>47</v>
      </c>
      <c r="C22" s="65"/>
      <c r="D22" s="65">
        <v>500000</v>
      </c>
      <c r="E22" s="65">
        <v>540000</v>
      </c>
      <c r="F22" s="65">
        <v>40000</v>
      </c>
      <c r="G22" s="66">
        <v>784</v>
      </c>
      <c r="H22" s="66">
        <v>782</v>
      </c>
      <c r="I22" s="66">
        <v>782</v>
      </c>
      <c r="J22" s="66">
        <v>789</v>
      </c>
      <c r="K22" s="66">
        <v>791</v>
      </c>
      <c r="L22" s="66">
        <v>800</v>
      </c>
      <c r="M22" s="84">
        <f t="shared" si="1"/>
        <v>3928</v>
      </c>
      <c r="N22" s="84">
        <f t="shared" si="2"/>
        <v>157120000</v>
      </c>
      <c r="O22" s="66">
        <f>SUM(G22:L22)</f>
        <v>4728</v>
      </c>
      <c r="P22" s="65">
        <f>O22*F22</f>
        <v>189120000</v>
      </c>
      <c r="Q22" s="63"/>
    </row>
    <row r="23" spans="1:17" ht="38.85" customHeight="1">
      <c r="A23" s="59" t="s">
        <v>48</v>
      </c>
      <c r="B23" s="60" t="s">
        <v>49</v>
      </c>
      <c r="C23" s="61"/>
      <c r="D23" s="61"/>
      <c r="E23" s="61"/>
      <c r="F23" s="61"/>
      <c r="G23" s="62"/>
      <c r="H23" s="62"/>
      <c r="I23" s="62"/>
      <c r="J23" s="62"/>
      <c r="K23" s="62"/>
      <c r="L23" s="62"/>
      <c r="M23" s="84">
        <f t="shared" si="1"/>
        <v>0</v>
      </c>
      <c r="N23" s="84">
        <f>SUM(N25:N28)</f>
        <v>26800000</v>
      </c>
      <c r="O23" s="62"/>
      <c r="P23" s="61"/>
      <c r="Q23" s="59"/>
    </row>
    <row r="24" spans="1:17" ht="38.85" customHeight="1">
      <c r="A24" s="63" t="s">
        <v>46</v>
      </c>
      <c r="B24" s="68" t="s">
        <v>50</v>
      </c>
      <c r="C24" s="69" t="s">
        <v>11</v>
      </c>
      <c r="D24" s="69">
        <v>1250000</v>
      </c>
      <c r="E24" s="69">
        <v>1350000</v>
      </c>
      <c r="F24" s="69">
        <v>100000</v>
      </c>
      <c r="G24" s="66">
        <v>0</v>
      </c>
      <c r="H24" s="66">
        <v>0</v>
      </c>
      <c r="I24" s="66">
        <v>0</v>
      </c>
      <c r="J24" s="66">
        <v>0</v>
      </c>
      <c r="K24" s="66">
        <v>0</v>
      </c>
      <c r="L24" s="66">
        <v>0</v>
      </c>
      <c r="M24" s="84">
        <f t="shared" si="1"/>
        <v>0</v>
      </c>
      <c r="N24" s="84">
        <f t="shared" si="2"/>
        <v>0</v>
      </c>
      <c r="O24" s="66">
        <f t="shared" ref="O24:O30" si="4">SUM(G24:L24)</f>
        <v>0</v>
      </c>
      <c r="P24" s="65">
        <f>O24*F24</f>
        <v>0</v>
      </c>
      <c r="Q24" s="63"/>
    </row>
    <row r="25" spans="1:17" ht="38.85" customHeight="1">
      <c r="A25" s="63" t="s">
        <v>15</v>
      </c>
      <c r="B25" s="68" t="s">
        <v>51</v>
      </c>
      <c r="C25" s="69" t="s">
        <v>14</v>
      </c>
      <c r="D25" s="69">
        <v>750000</v>
      </c>
      <c r="E25" s="69">
        <v>810000</v>
      </c>
      <c r="F25" s="69">
        <v>60000</v>
      </c>
      <c r="G25" s="66">
        <v>2</v>
      </c>
      <c r="H25" s="66">
        <v>2</v>
      </c>
      <c r="I25" s="66">
        <v>2</v>
      </c>
      <c r="J25" s="66">
        <v>1</v>
      </c>
      <c r="K25" s="66">
        <v>1</v>
      </c>
      <c r="L25" s="66">
        <v>0</v>
      </c>
      <c r="M25" s="84">
        <f t="shared" si="1"/>
        <v>8</v>
      </c>
      <c r="N25" s="84">
        <f t="shared" si="2"/>
        <v>480000</v>
      </c>
      <c r="O25" s="66">
        <f t="shared" si="4"/>
        <v>8</v>
      </c>
      <c r="P25" s="65">
        <f>O25*F25</f>
        <v>480000</v>
      </c>
      <c r="Q25" s="63"/>
    </row>
    <row r="26" spans="1:17" ht="38.85" customHeight="1">
      <c r="A26" s="63" t="s">
        <v>52</v>
      </c>
      <c r="B26" s="64" t="s">
        <v>53</v>
      </c>
      <c r="C26" s="65" t="s">
        <v>14</v>
      </c>
      <c r="D26" s="65">
        <v>750000</v>
      </c>
      <c r="E26" s="65">
        <v>810000</v>
      </c>
      <c r="F26" s="65">
        <v>60000</v>
      </c>
      <c r="G26" s="66">
        <v>0</v>
      </c>
      <c r="H26" s="66">
        <v>0</v>
      </c>
      <c r="I26" s="66">
        <v>0</v>
      </c>
      <c r="J26" s="66">
        <v>0</v>
      </c>
      <c r="K26" s="66">
        <v>0</v>
      </c>
      <c r="L26" s="66">
        <v>0</v>
      </c>
      <c r="M26" s="84">
        <f t="shared" si="1"/>
        <v>0</v>
      </c>
      <c r="N26" s="84">
        <f t="shared" si="2"/>
        <v>0</v>
      </c>
      <c r="O26" s="66">
        <f t="shared" si="4"/>
        <v>0</v>
      </c>
      <c r="P26" s="65">
        <f>O26*F26</f>
        <v>0</v>
      </c>
      <c r="Q26" s="63"/>
    </row>
    <row r="27" spans="1:17" ht="38.85" customHeight="1">
      <c r="A27" s="63" t="s">
        <v>22</v>
      </c>
      <c r="B27" s="64" t="s">
        <v>54</v>
      </c>
      <c r="C27" s="65" t="s">
        <v>21</v>
      </c>
      <c r="D27" s="65">
        <v>1000000</v>
      </c>
      <c r="E27" s="65">
        <v>1080000</v>
      </c>
      <c r="F27" s="65">
        <v>80000</v>
      </c>
      <c r="G27" s="66">
        <v>0</v>
      </c>
      <c r="H27" s="66">
        <v>0</v>
      </c>
      <c r="I27" s="66">
        <v>0</v>
      </c>
      <c r="J27" s="66">
        <v>0</v>
      </c>
      <c r="K27" s="66">
        <v>0</v>
      </c>
      <c r="L27" s="66">
        <v>0</v>
      </c>
      <c r="M27" s="84">
        <f t="shared" si="1"/>
        <v>0</v>
      </c>
      <c r="N27" s="84">
        <f t="shared" si="2"/>
        <v>0</v>
      </c>
      <c r="O27" s="66">
        <f t="shared" si="4"/>
        <v>0</v>
      </c>
      <c r="P27" s="65">
        <f>O27*F27</f>
        <v>0</v>
      </c>
      <c r="Q27" s="63"/>
    </row>
    <row r="28" spans="1:17" ht="38.85" customHeight="1">
      <c r="A28" s="63" t="s">
        <v>55</v>
      </c>
      <c r="B28" s="64" t="s">
        <v>56</v>
      </c>
      <c r="C28" s="65" t="s">
        <v>24</v>
      </c>
      <c r="D28" s="65">
        <v>500000</v>
      </c>
      <c r="E28" s="65">
        <v>540000</v>
      </c>
      <c r="F28" s="65">
        <v>40000</v>
      </c>
      <c r="G28" s="66">
        <v>130</v>
      </c>
      <c r="H28" s="66">
        <v>130</v>
      </c>
      <c r="I28" s="66">
        <v>132</v>
      </c>
      <c r="J28" s="66">
        <v>132</v>
      </c>
      <c r="K28" s="66">
        <v>134</v>
      </c>
      <c r="L28" s="66">
        <v>136</v>
      </c>
      <c r="M28" s="84">
        <f t="shared" si="1"/>
        <v>658</v>
      </c>
      <c r="N28" s="84">
        <f t="shared" si="2"/>
        <v>26320000</v>
      </c>
      <c r="O28" s="66">
        <f t="shared" si="4"/>
        <v>794</v>
      </c>
      <c r="P28" s="65">
        <f>O28*F28</f>
        <v>31760000</v>
      </c>
      <c r="Q28" s="63"/>
    </row>
    <row r="29" spans="1:17" ht="38.85" customHeight="1">
      <c r="A29" s="63" t="s">
        <v>57</v>
      </c>
      <c r="B29" s="64" t="s">
        <v>58</v>
      </c>
      <c r="C29" s="65" t="s">
        <v>14</v>
      </c>
      <c r="D29" s="65">
        <v>750000</v>
      </c>
      <c r="E29" s="65">
        <v>810000</v>
      </c>
      <c r="F29" s="65">
        <v>60000</v>
      </c>
      <c r="G29" s="66">
        <v>0</v>
      </c>
      <c r="H29" s="66">
        <v>0</v>
      </c>
      <c r="I29" s="66">
        <v>0</v>
      </c>
      <c r="J29" s="66">
        <v>0</v>
      </c>
      <c r="K29" s="66">
        <v>0</v>
      </c>
      <c r="L29" s="66">
        <v>0</v>
      </c>
      <c r="M29" s="84">
        <f t="shared" si="1"/>
        <v>0</v>
      </c>
      <c r="N29" s="84">
        <f t="shared" si="2"/>
        <v>0</v>
      </c>
      <c r="O29" s="66">
        <f t="shared" si="4"/>
        <v>0</v>
      </c>
      <c r="P29" s="65">
        <f>O29*F29</f>
        <v>0</v>
      </c>
      <c r="Q29" s="63"/>
    </row>
    <row r="30" spans="1:17" ht="38.85" customHeight="1">
      <c r="A30" s="63" t="s">
        <v>40</v>
      </c>
      <c r="B30" s="64" t="s">
        <v>59</v>
      </c>
      <c r="C30" s="65" t="s">
        <v>11</v>
      </c>
      <c r="D30" s="65">
        <v>1250000</v>
      </c>
      <c r="E30" s="65">
        <v>1350000</v>
      </c>
      <c r="F30" s="65">
        <v>100000</v>
      </c>
      <c r="G30" s="66">
        <v>0</v>
      </c>
      <c r="H30" s="66">
        <v>0</v>
      </c>
      <c r="I30" s="66">
        <v>0</v>
      </c>
      <c r="J30" s="66">
        <v>0</v>
      </c>
      <c r="K30" s="66">
        <v>0</v>
      </c>
      <c r="L30" s="66">
        <v>0</v>
      </c>
      <c r="M30" s="84">
        <f t="shared" si="1"/>
        <v>0</v>
      </c>
      <c r="N30" s="84">
        <f t="shared" si="2"/>
        <v>0</v>
      </c>
      <c r="O30" s="66">
        <f t="shared" si="4"/>
        <v>0</v>
      </c>
      <c r="P30" s="65">
        <f>O30*F30</f>
        <v>0</v>
      </c>
      <c r="Q30" s="63"/>
    </row>
    <row r="31" spans="1:17" ht="38.85" customHeight="1">
      <c r="A31" s="59" t="s">
        <v>60</v>
      </c>
      <c r="B31" s="60" t="s">
        <v>61</v>
      </c>
      <c r="C31" s="61"/>
      <c r="D31" s="61"/>
      <c r="E31" s="61"/>
      <c r="F31" s="61"/>
      <c r="G31" s="62"/>
      <c r="H31" s="62"/>
      <c r="I31" s="62"/>
      <c r="J31" s="62"/>
      <c r="K31" s="62"/>
      <c r="L31" s="62"/>
      <c r="M31" s="84">
        <f t="shared" si="1"/>
        <v>0</v>
      </c>
      <c r="N31" s="84">
        <f>SUM(N32:N33)</f>
        <v>26400000</v>
      </c>
      <c r="O31" s="62"/>
      <c r="P31" s="61"/>
      <c r="Q31" s="59"/>
    </row>
    <row r="32" spans="1:17" ht="38.85" customHeight="1">
      <c r="A32" s="63" t="s">
        <v>46</v>
      </c>
      <c r="B32" s="64" t="s">
        <v>62</v>
      </c>
      <c r="C32" s="65"/>
      <c r="D32" s="65">
        <v>10000000</v>
      </c>
      <c r="E32" s="65">
        <v>10800000</v>
      </c>
      <c r="F32" s="65">
        <v>800000</v>
      </c>
      <c r="G32" s="66">
        <v>3</v>
      </c>
      <c r="H32" s="66">
        <v>2</v>
      </c>
      <c r="I32" s="66">
        <v>2</v>
      </c>
      <c r="J32" s="66">
        <v>3</v>
      </c>
      <c r="K32" s="66">
        <v>4</v>
      </c>
      <c r="L32" s="66">
        <v>6</v>
      </c>
      <c r="M32" s="84">
        <f>SUM(G32:L32)</f>
        <v>20</v>
      </c>
      <c r="N32" s="84">
        <f t="shared" si="2"/>
        <v>16000000</v>
      </c>
      <c r="O32" s="66">
        <f>SUM(G32:L32)</f>
        <v>20</v>
      </c>
      <c r="P32" s="65">
        <f>O32*F32</f>
        <v>16000000</v>
      </c>
      <c r="Q32" s="63"/>
    </row>
    <row r="33" spans="1:17" ht="38.85" customHeight="1">
      <c r="A33" s="63" t="s">
        <v>15</v>
      </c>
      <c r="B33" s="64" t="s">
        <v>63</v>
      </c>
      <c r="C33" s="65"/>
      <c r="D33" s="65">
        <v>10000000</v>
      </c>
      <c r="E33" s="65">
        <v>10800000</v>
      </c>
      <c r="F33" s="65">
        <v>800000</v>
      </c>
      <c r="G33" s="66">
        <v>6</v>
      </c>
      <c r="H33" s="66">
        <v>1</v>
      </c>
      <c r="I33" s="66">
        <v>1</v>
      </c>
      <c r="J33" s="66">
        <v>2</v>
      </c>
      <c r="K33" s="66">
        <v>3</v>
      </c>
      <c r="L33" s="66">
        <v>6</v>
      </c>
      <c r="M33" s="84">
        <f t="shared" si="1"/>
        <v>13</v>
      </c>
      <c r="N33" s="84">
        <f t="shared" si="2"/>
        <v>10400000</v>
      </c>
      <c r="O33" s="66">
        <f>SUM(G33:L33)</f>
        <v>19</v>
      </c>
      <c r="P33" s="65">
        <f>O33*F33</f>
        <v>15200000</v>
      </c>
      <c r="Q33" s="63"/>
    </row>
    <row r="34" spans="1:17">
      <c r="A34" s="63"/>
      <c r="B34" s="64"/>
      <c r="C34" s="65"/>
      <c r="D34" s="65"/>
      <c r="E34" s="65"/>
      <c r="F34" s="65"/>
      <c r="G34" s="66"/>
      <c r="H34" s="66">
        <f>SUM(H6:H33)</f>
        <v>1597</v>
      </c>
      <c r="I34" s="66"/>
      <c r="J34" s="66"/>
      <c r="K34" s="66"/>
      <c r="L34" s="66"/>
      <c r="M34" s="84"/>
      <c r="N34" s="84">
        <f>N31+N23+N21+N5</f>
        <v>454420000</v>
      </c>
      <c r="O34" s="66"/>
      <c r="P34" s="65"/>
      <c r="Q34" s="63"/>
    </row>
    <row r="35" spans="1:17">
      <c r="A35" s="85" t="s">
        <v>64</v>
      </c>
      <c r="B35" s="86"/>
      <c r="C35" s="86"/>
      <c r="D35" s="86"/>
      <c r="E35" s="86"/>
      <c r="F35" s="86"/>
      <c r="G35" s="86"/>
      <c r="H35" s="86"/>
      <c r="I35" s="86"/>
      <c r="J35" s="86"/>
      <c r="K35" s="86"/>
      <c r="L35" s="86"/>
      <c r="M35" s="86"/>
      <c r="N35" s="86"/>
      <c r="O35" s="87"/>
      <c r="P35" s="74">
        <f>P6+P7+P8+P9+P10+P11+P12+P13+P14+P15+P16+P17+P18+P19+P20+P22+P24+P25+P26+P27+P28+P29+P30+P32+P33</f>
        <v>548740000</v>
      </c>
      <c r="Q35" s="75"/>
    </row>
  </sheetData>
  <mergeCells count="4">
    <mergeCell ref="A1:Q1"/>
    <mergeCell ref="A2:Q2"/>
    <mergeCell ref="A3:Q3"/>
    <mergeCell ref="A35:O3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12"/>
  <sheetViews>
    <sheetView workbookViewId="0">
      <selection activeCell="C19" sqref="C19"/>
    </sheetView>
  </sheetViews>
  <sheetFormatPr defaultRowHeight="13.8"/>
  <cols>
    <col min="1" max="1" width="8" customWidth="1"/>
    <col min="2" max="2" width="55" customWidth="1"/>
    <col min="3" max="3" width="10" style="43" customWidth="1"/>
    <col min="4" max="6" width="18" style="43" customWidth="1"/>
    <col min="7" max="12" width="10" customWidth="1"/>
    <col min="13" max="14" width="18" customWidth="1"/>
  </cols>
  <sheetData>
    <row r="1" spans="1:14" ht="30.45" customHeight="1">
      <c r="A1" s="44" t="s">
        <v>99</v>
      </c>
      <c r="B1" s="44"/>
      <c r="C1" s="44"/>
      <c r="D1" s="44"/>
      <c r="E1" s="44"/>
      <c r="F1" s="44"/>
      <c r="G1" s="44"/>
      <c r="H1" s="44"/>
      <c r="I1" s="44"/>
      <c r="J1" s="44"/>
      <c r="K1" s="44"/>
      <c r="L1" s="44"/>
      <c r="M1" s="44"/>
      <c r="N1" s="44"/>
    </row>
    <row r="2" spans="1:14">
      <c r="A2" s="45" t="s">
        <v>1</v>
      </c>
      <c r="B2" s="45"/>
      <c r="C2" s="45"/>
      <c r="D2" s="45"/>
      <c r="E2" s="45"/>
      <c r="F2" s="45"/>
      <c r="G2" s="45"/>
      <c r="H2" s="45"/>
      <c r="I2" s="45"/>
      <c r="J2" s="45"/>
      <c r="K2" s="45"/>
      <c r="L2" s="45"/>
      <c r="M2" s="45"/>
      <c r="N2" s="45"/>
    </row>
    <row r="3" spans="1:14">
      <c r="A3" s="45" t="s">
        <v>2</v>
      </c>
      <c r="B3" s="45"/>
      <c r="C3" s="45"/>
      <c r="D3" s="45"/>
      <c r="E3" s="45"/>
      <c r="F3" s="45"/>
      <c r="G3" s="45"/>
      <c r="H3" s="45"/>
      <c r="I3" s="45"/>
      <c r="J3" s="45"/>
      <c r="K3" s="45"/>
      <c r="L3" s="45"/>
      <c r="M3" s="45"/>
      <c r="N3" s="45"/>
    </row>
    <row r="4" spans="1:14" s="34" customFormat="1" ht="43.95" customHeight="1">
      <c r="A4" s="33" t="s">
        <v>3</v>
      </c>
      <c r="B4" s="33" t="s">
        <v>4</v>
      </c>
      <c r="C4" s="33" t="s">
        <v>5</v>
      </c>
      <c r="D4" s="33" t="s">
        <v>100</v>
      </c>
      <c r="E4" s="33" t="s">
        <v>101</v>
      </c>
      <c r="F4" s="33" t="s">
        <v>102</v>
      </c>
      <c r="G4" s="33" t="s">
        <v>88</v>
      </c>
      <c r="H4" s="33" t="s">
        <v>89</v>
      </c>
      <c r="I4" s="33" t="s">
        <v>90</v>
      </c>
      <c r="J4" s="33" t="s">
        <v>91</v>
      </c>
      <c r="K4" s="33" t="s">
        <v>92</v>
      </c>
      <c r="L4" s="33" t="s">
        <v>93</v>
      </c>
      <c r="M4" s="33" t="s">
        <v>103</v>
      </c>
      <c r="N4" s="33" t="s">
        <v>95</v>
      </c>
    </row>
    <row r="5" spans="1:14" ht="52.5" customHeight="1">
      <c r="A5" s="17" t="s">
        <v>7</v>
      </c>
      <c r="B5" s="18" t="s">
        <v>104</v>
      </c>
      <c r="C5" s="40"/>
      <c r="D5" s="40"/>
      <c r="E5" s="40"/>
      <c r="F5" s="40"/>
      <c r="G5" s="17"/>
      <c r="H5" s="17"/>
      <c r="I5" s="17"/>
      <c r="J5" s="17"/>
      <c r="K5" s="17"/>
      <c r="L5" s="17"/>
      <c r="M5" s="17"/>
      <c r="N5" s="17"/>
    </row>
    <row r="6" spans="1:14" ht="52.5" customHeight="1">
      <c r="A6" s="19" t="s">
        <v>46</v>
      </c>
      <c r="B6" s="20" t="s">
        <v>105</v>
      </c>
      <c r="C6" s="41" t="s">
        <v>106</v>
      </c>
      <c r="D6" s="42">
        <v>2500000</v>
      </c>
      <c r="E6" s="42">
        <v>2700000</v>
      </c>
      <c r="F6" s="42">
        <v>200000</v>
      </c>
      <c r="G6" s="22"/>
      <c r="H6" s="22"/>
      <c r="I6" s="22"/>
      <c r="J6" s="22"/>
      <c r="K6" s="22"/>
      <c r="L6" s="22"/>
      <c r="M6" s="19">
        <f>SUM(G6:L6)</f>
        <v>0</v>
      </c>
      <c r="N6" s="21">
        <f>M6*F6</f>
        <v>0</v>
      </c>
    </row>
    <row r="7" spans="1:14" ht="52.5" customHeight="1">
      <c r="A7" s="19" t="s">
        <v>15</v>
      </c>
      <c r="B7" s="20" t="s">
        <v>107</v>
      </c>
      <c r="C7" s="41" t="s">
        <v>108</v>
      </c>
      <c r="D7" s="42">
        <v>2000000</v>
      </c>
      <c r="E7" s="42">
        <v>2160000</v>
      </c>
      <c r="F7" s="42">
        <v>160000</v>
      </c>
      <c r="G7" s="22"/>
      <c r="H7" s="22"/>
      <c r="I7" s="22"/>
      <c r="J7" s="22"/>
      <c r="K7" s="22"/>
      <c r="L7" s="22"/>
      <c r="M7" s="19">
        <f>SUM(G7:L7)</f>
        <v>0</v>
      </c>
      <c r="N7" s="21">
        <f>M7*F7</f>
        <v>0</v>
      </c>
    </row>
    <row r="8" spans="1:14" ht="52.5" customHeight="1">
      <c r="A8" s="17" t="s">
        <v>44</v>
      </c>
      <c r="B8" s="18" t="s">
        <v>109</v>
      </c>
      <c r="C8" s="40"/>
      <c r="D8" s="40"/>
      <c r="E8" s="40"/>
      <c r="F8" s="40"/>
      <c r="G8" s="17"/>
      <c r="H8" s="17"/>
      <c r="I8" s="17"/>
      <c r="J8" s="17"/>
      <c r="K8" s="17"/>
      <c r="L8" s="17"/>
      <c r="M8" s="17"/>
      <c r="N8" s="23"/>
    </row>
    <row r="9" spans="1:14" ht="52.5" customHeight="1">
      <c r="A9" s="19" t="s">
        <v>46</v>
      </c>
      <c r="B9" s="20" t="s">
        <v>110</v>
      </c>
      <c r="C9" s="41"/>
      <c r="D9" s="41"/>
      <c r="E9" s="41"/>
      <c r="F9" s="41"/>
      <c r="G9" s="19"/>
      <c r="H9" s="19"/>
      <c r="I9" s="19"/>
      <c r="J9" s="19"/>
      <c r="K9" s="19"/>
      <c r="L9" s="19"/>
      <c r="M9" s="19"/>
      <c r="N9" s="24"/>
    </row>
    <row r="10" spans="1:14" ht="52.5" customHeight="1">
      <c r="A10" s="19" t="s">
        <v>15</v>
      </c>
      <c r="B10" s="20" t="s">
        <v>111</v>
      </c>
      <c r="C10" s="41"/>
      <c r="D10" s="41"/>
      <c r="E10" s="41"/>
      <c r="F10" s="41"/>
      <c r="G10" s="19"/>
      <c r="H10" s="19"/>
      <c r="I10" s="19"/>
      <c r="J10" s="19"/>
      <c r="K10" s="19"/>
      <c r="L10" s="19"/>
      <c r="M10" s="19"/>
      <c r="N10" s="24"/>
    </row>
    <row r="11" spans="1:14" ht="52.5" customHeight="1">
      <c r="A11" s="19"/>
      <c r="B11" s="19"/>
      <c r="C11" s="41"/>
      <c r="D11" s="41"/>
      <c r="E11" s="41"/>
      <c r="F11" s="41"/>
      <c r="G11" s="19"/>
      <c r="H11" s="19"/>
      <c r="I11" s="19"/>
      <c r="J11" s="19"/>
      <c r="K11" s="19"/>
      <c r="L11" s="19"/>
      <c r="M11" s="19"/>
      <c r="N11" s="21"/>
    </row>
    <row r="12" spans="1:14">
      <c r="A12" s="46" t="s">
        <v>64</v>
      </c>
      <c r="B12" s="46"/>
      <c r="C12" s="46"/>
      <c r="D12" s="46"/>
      <c r="E12" s="46"/>
      <c r="F12" s="46"/>
      <c r="G12" s="46"/>
      <c r="H12" s="46"/>
      <c r="I12" s="46"/>
      <c r="J12" s="46"/>
      <c r="K12" s="46"/>
      <c r="L12" s="46"/>
      <c r="M12" s="46"/>
      <c r="N12" s="23">
        <f>SUM(N6:N10)</f>
        <v>0</v>
      </c>
    </row>
  </sheetData>
  <mergeCells count="4">
    <mergeCell ref="A1:N1"/>
    <mergeCell ref="A2:N2"/>
    <mergeCell ref="A3:N3"/>
    <mergeCell ref="A12:M1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14"/>
  <sheetViews>
    <sheetView tabSelected="1" workbookViewId="0">
      <selection activeCell="D9" sqref="D9"/>
    </sheetView>
  </sheetViews>
  <sheetFormatPr defaultColWidth="8.69921875" defaultRowHeight="15.6"/>
  <cols>
    <col min="1" max="1" width="8" style="4" customWidth="1"/>
    <col min="2" max="2" width="42" style="2" customWidth="1"/>
    <col min="3" max="4" width="19" style="2" customWidth="1"/>
    <col min="5" max="9" width="19" customWidth="1"/>
    <col min="10" max="10" width="25" style="2" customWidth="1"/>
    <col min="11" max="16384" width="8.69921875" style="2"/>
  </cols>
  <sheetData>
    <row r="1" spans="1:10">
      <c r="A1" s="47" t="s">
        <v>65</v>
      </c>
      <c r="B1" s="47"/>
      <c r="C1" s="47"/>
      <c r="D1" s="47"/>
      <c r="E1" s="47"/>
      <c r="F1" s="47"/>
      <c r="G1" s="47"/>
      <c r="H1" s="47"/>
      <c r="I1" s="47"/>
      <c r="J1" s="47"/>
    </row>
    <row r="2" spans="1:10">
      <c r="A2" s="47" t="s">
        <v>118</v>
      </c>
      <c r="B2" s="47"/>
      <c r="C2" s="47"/>
      <c r="D2" s="47"/>
      <c r="E2" s="47"/>
      <c r="F2" s="47"/>
      <c r="G2" s="47"/>
      <c r="H2" s="47"/>
      <c r="I2" s="47"/>
      <c r="J2" s="47"/>
    </row>
    <row r="3" spans="1:10">
      <c r="A3" s="27"/>
      <c r="B3" s="28"/>
      <c r="C3" s="28"/>
      <c r="E3" s="29"/>
      <c r="F3" s="29"/>
    </row>
    <row r="4" spans="1:10" ht="69" customHeight="1">
      <c r="A4" s="1" t="s">
        <v>3</v>
      </c>
      <c r="B4" s="1" t="s">
        <v>66</v>
      </c>
      <c r="C4" s="1" t="s">
        <v>67</v>
      </c>
      <c r="D4" s="1" t="s">
        <v>68</v>
      </c>
      <c r="E4" s="1" t="s">
        <v>69</v>
      </c>
      <c r="F4" s="35" t="s">
        <v>113</v>
      </c>
      <c r="G4" s="1" t="s">
        <v>96</v>
      </c>
      <c r="H4" s="1" t="s">
        <v>97</v>
      </c>
      <c r="I4" s="1" t="s">
        <v>98</v>
      </c>
      <c r="J4" s="1" t="s">
        <v>6</v>
      </c>
    </row>
    <row r="5" spans="1:10" s="32" customFormat="1" ht="46.35" customHeight="1">
      <c r="A5" s="30"/>
      <c r="B5" s="30">
        <v>1</v>
      </c>
      <c r="C5" s="30">
        <v>2</v>
      </c>
      <c r="D5" s="30">
        <v>3</v>
      </c>
      <c r="E5" s="30">
        <v>4</v>
      </c>
      <c r="F5" s="30">
        <v>5</v>
      </c>
      <c r="G5" s="30">
        <v>6</v>
      </c>
      <c r="H5" s="30">
        <v>7</v>
      </c>
      <c r="I5" s="30">
        <v>8</v>
      </c>
      <c r="J5" s="31">
        <v>9</v>
      </c>
    </row>
    <row r="6" spans="1:10" ht="26.85" customHeight="1">
      <c r="A6" s="4">
        <v>1</v>
      </c>
      <c r="B6" s="3" t="s">
        <v>70</v>
      </c>
      <c r="C6" s="13">
        <v>8748000000</v>
      </c>
      <c r="D6" s="13">
        <v>5695250000</v>
      </c>
      <c r="E6" s="14">
        <f t="shared" ref="E6:E11" si="0">MAX(C6-D6,0)</f>
        <v>3052750000</v>
      </c>
      <c r="F6" s="13">
        <v>296180000</v>
      </c>
      <c r="G6" s="13">
        <v>3348930000</v>
      </c>
      <c r="H6" s="14">
        <f>MAX(G6-E6-I6,0)</f>
        <v>296180000</v>
      </c>
      <c r="I6" s="13"/>
      <c r="J6" s="12"/>
    </row>
    <row r="7" spans="1:10" ht="26.85" customHeight="1">
      <c r="A7" s="4">
        <v>2</v>
      </c>
      <c r="B7" s="3" t="s">
        <v>71</v>
      </c>
      <c r="C7" s="13">
        <v>4707000000</v>
      </c>
      <c r="D7" s="13">
        <v>3528000000</v>
      </c>
      <c r="E7" s="14">
        <f t="shared" si="0"/>
        <v>1179000000</v>
      </c>
      <c r="F7" s="65">
        <v>189120000</v>
      </c>
      <c r="G7" s="13">
        <v>1368120000</v>
      </c>
      <c r="H7" s="14">
        <f t="shared" ref="H6:H11" si="1">MAX(G7-E7-I7,0)</f>
        <v>189120000</v>
      </c>
      <c r="I7" s="13"/>
      <c r="J7" s="12"/>
    </row>
    <row r="8" spans="1:10" ht="26.85" customHeight="1">
      <c r="A8" s="4">
        <v>3</v>
      </c>
      <c r="B8" s="3" t="s">
        <v>72</v>
      </c>
      <c r="C8" s="13">
        <v>990000000</v>
      </c>
      <c r="D8" s="13">
        <v>403500000</v>
      </c>
      <c r="E8" s="14">
        <f t="shared" si="0"/>
        <v>586500000</v>
      </c>
      <c r="F8" s="13">
        <v>32240000</v>
      </c>
      <c r="G8" s="13">
        <f>E8+F8</f>
        <v>618740000</v>
      </c>
      <c r="H8" s="14">
        <f t="shared" si="1"/>
        <v>32240000</v>
      </c>
      <c r="I8" s="13"/>
      <c r="J8" s="12"/>
    </row>
    <row r="9" spans="1:10" ht="26.85" customHeight="1">
      <c r="A9" s="4">
        <v>4</v>
      </c>
      <c r="B9" s="3" t="s">
        <v>73</v>
      </c>
      <c r="C9" s="13">
        <v>1260000000</v>
      </c>
      <c r="D9" s="13">
        <v>490000000</v>
      </c>
      <c r="E9" s="14">
        <f t="shared" si="0"/>
        <v>770000000</v>
      </c>
      <c r="F9" s="13">
        <v>31200000</v>
      </c>
      <c r="G9" s="13">
        <f>E9+F9</f>
        <v>801200000</v>
      </c>
      <c r="H9" s="14">
        <f t="shared" si="1"/>
        <v>31200000</v>
      </c>
      <c r="I9" s="13"/>
      <c r="J9" s="12"/>
    </row>
    <row r="10" spans="1:10" ht="26.85" customHeight="1">
      <c r="A10" s="4">
        <v>5</v>
      </c>
      <c r="B10" s="3" t="s">
        <v>74</v>
      </c>
      <c r="C10" s="13"/>
      <c r="D10" s="13"/>
      <c r="E10" s="14">
        <f t="shared" si="0"/>
        <v>0</v>
      </c>
      <c r="F10" s="13"/>
      <c r="G10" s="13"/>
      <c r="H10" s="14">
        <f t="shared" si="1"/>
        <v>0</v>
      </c>
      <c r="I10" s="13"/>
      <c r="J10" s="12"/>
    </row>
    <row r="11" spans="1:10" ht="40.799999999999997" customHeight="1">
      <c r="A11" s="4">
        <v>6</v>
      </c>
      <c r="B11" s="3" t="s">
        <v>75</v>
      </c>
      <c r="C11" s="13"/>
      <c r="D11" s="13"/>
      <c r="E11" s="14">
        <f t="shared" si="0"/>
        <v>0</v>
      </c>
      <c r="F11" s="13"/>
      <c r="G11" s="13"/>
      <c r="H11" s="14">
        <f t="shared" si="1"/>
        <v>0</v>
      </c>
      <c r="I11" s="13"/>
      <c r="J11" s="12"/>
    </row>
    <row r="12" spans="1:10">
      <c r="A12" s="48" t="s">
        <v>76</v>
      </c>
      <c r="B12" s="49"/>
      <c r="C12" s="50">
        <f t="shared" ref="C12:I12" si="2">SUM(C6:C11)</f>
        <v>15705000000</v>
      </c>
      <c r="D12" s="50">
        <f t="shared" si="2"/>
        <v>10116750000</v>
      </c>
      <c r="E12" s="50">
        <f t="shared" si="2"/>
        <v>5588250000</v>
      </c>
      <c r="F12" s="50">
        <f t="shared" si="2"/>
        <v>548740000</v>
      </c>
      <c r="G12" s="15">
        <f t="shared" si="2"/>
        <v>6136990000</v>
      </c>
      <c r="H12" s="15">
        <f t="shared" si="2"/>
        <v>548740000</v>
      </c>
      <c r="I12" s="15">
        <f t="shared" si="2"/>
        <v>0</v>
      </c>
      <c r="J12" s="5"/>
    </row>
    <row r="14" spans="1:10" ht="38.4" customHeight="1">
      <c r="A14" s="51" t="s">
        <v>112</v>
      </c>
      <c r="B14" s="51"/>
      <c r="C14" s="51"/>
      <c r="D14" s="51"/>
      <c r="E14" s="51"/>
      <c r="F14" s="51"/>
      <c r="G14" s="51"/>
      <c r="H14" s="51"/>
      <c r="I14" s="51"/>
      <c r="J14" s="51"/>
    </row>
  </sheetData>
  <mergeCells count="4">
    <mergeCell ref="A1:J1"/>
    <mergeCell ref="A2:J2"/>
    <mergeCell ref="A12:F12"/>
    <mergeCell ref="A14:J1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0"/>
  <sheetViews>
    <sheetView topLeftCell="A4" workbookViewId="0">
      <selection activeCell="B9" sqref="B9"/>
    </sheetView>
  </sheetViews>
  <sheetFormatPr defaultColWidth="8.69921875" defaultRowHeight="13.8"/>
  <cols>
    <col min="1" max="1" width="8.19921875" style="7" customWidth="1"/>
    <col min="2" max="2" width="95" style="39" customWidth="1"/>
    <col min="3" max="16384" width="8.69921875" style="8"/>
  </cols>
  <sheetData>
    <row r="1" spans="1:8" s="2" customFormat="1" ht="37.200000000000003" customHeight="1">
      <c r="A1" s="52" t="s">
        <v>77</v>
      </c>
      <c r="B1" s="53"/>
      <c r="C1" s="9"/>
      <c r="D1" s="9"/>
      <c r="E1" s="9"/>
      <c r="F1" s="9"/>
      <c r="G1" s="9"/>
      <c r="H1" s="9"/>
    </row>
    <row r="2" spans="1:8" s="6" customFormat="1" ht="37.200000000000003" customHeight="1">
      <c r="A2" s="10" t="s">
        <v>78</v>
      </c>
      <c r="B2" s="36" t="s">
        <v>79</v>
      </c>
    </row>
    <row r="3" spans="1:8" s="6" customFormat="1" ht="51" customHeight="1">
      <c r="A3" s="11" t="s">
        <v>46</v>
      </c>
      <c r="B3" s="37" t="s">
        <v>80</v>
      </c>
    </row>
    <row r="4" spans="1:8" s="26" customFormat="1" ht="51" customHeight="1">
      <c r="A4" s="25" t="s">
        <v>15</v>
      </c>
      <c r="B4" s="37" t="s">
        <v>81</v>
      </c>
    </row>
    <row r="5" spans="1:8" s="6" customFormat="1" ht="51" customHeight="1">
      <c r="A5" s="11" t="s">
        <v>52</v>
      </c>
      <c r="B5" s="37" t="s">
        <v>114</v>
      </c>
    </row>
    <row r="6" spans="1:8" s="6" customFormat="1" ht="51" customHeight="1">
      <c r="A6" s="11" t="s">
        <v>22</v>
      </c>
      <c r="B6" s="37" t="s">
        <v>82</v>
      </c>
    </row>
    <row r="7" spans="1:8" s="6" customFormat="1" ht="51" customHeight="1">
      <c r="A7" s="11" t="s">
        <v>55</v>
      </c>
      <c r="B7" s="37" t="s">
        <v>115</v>
      </c>
    </row>
    <row r="8" spans="1:8" s="6" customFormat="1" ht="51" customHeight="1">
      <c r="A8" s="11" t="s">
        <v>57</v>
      </c>
      <c r="B8" s="37" t="s">
        <v>116</v>
      </c>
    </row>
    <row r="9" spans="1:8" ht="51" customHeight="1">
      <c r="A9" s="16" t="s">
        <v>40</v>
      </c>
      <c r="B9" s="38" t="s">
        <v>83</v>
      </c>
    </row>
    <row r="10" spans="1:8" ht="51" customHeight="1">
      <c r="A10" s="16" t="s">
        <v>42</v>
      </c>
      <c r="B10" s="38" t="s">
        <v>84</v>
      </c>
    </row>
  </sheetData>
  <mergeCells count="1">
    <mergeCell ref="A1:B1"/>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Biểu 01 - Cấp xã</vt:lpstr>
      <vt:lpstr>Sheet1</vt:lpstr>
      <vt:lpstr>Biểu 02 - Cơ sở TGXH</vt:lpstr>
      <vt:lpstr>Biểu 03 - Tổng hợp</vt:lpstr>
      <vt:lpstr>Hướng dẫn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HONG HA</dc:creator>
  <cp:lastModifiedBy>indochina2202 sue</cp:lastModifiedBy>
  <dcterms:created xsi:type="dcterms:W3CDTF">2026-09-29T08:03:11Z</dcterms:created>
  <dcterms:modified xsi:type="dcterms:W3CDTF">2026-10-05T06:26:51Z</dcterms:modified>
</cp:coreProperties>
</file>